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_Workpackages\02 - VL based Adaptation\02 EuroVis 2022\Supplemental Material\04 Collected Data\"/>
    </mc:Choice>
  </mc:AlternateContent>
  <xr:revisionPtr revIDLastSave="0" documentId="13_ncr:1_{60409398-CA5F-4021-BB17-A3DFB7805C6D}" xr6:coauthVersionLast="47" xr6:coauthVersionMax="47" xr10:uidLastSave="{00000000-0000-0000-0000-000000000000}"/>
  <bookViews>
    <workbookView xWindow="-120" yWindow="480" windowWidth="29040" windowHeight="17640" tabRatio="822" xr2:uid="{00000000-000D-0000-FFFF-FFFF00000000}"/>
  </bookViews>
  <sheets>
    <sheet name="Tasks Mapping" sheetId="6" r:id="rId1"/>
    <sheet name="Questionnare Mapping" sheetId="7" r:id="rId2"/>
    <sheet name="Demographics" sheetId="2" r:id="rId3"/>
    <sheet name="Answer Results" sheetId="3" r:id="rId4"/>
    <sheet name="Answer Checks" sheetId="13" r:id="rId5"/>
    <sheet name="Answer Times" sheetId="16" r:id="rId6"/>
    <sheet name="UX" sheetId="17" r:id="rId7"/>
    <sheet name="Questionnaire Times" sheetId="4" r:id="rId8"/>
    <sheet name="Total Time" sheetId="1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4" l="1"/>
  <c r="E47" i="4"/>
  <c r="D48" i="2"/>
  <c r="C48" i="2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G32" i="13"/>
  <c r="H32" i="13"/>
  <c r="I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G33" i="13"/>
  <c r="H33" i="13"/>
  <c r="I33" i="13"/>
  <c r="J33" i="13"/>
  <c r="K33" i="13"/>
  <c r="L33" i="13"/>
  <c r="M33" i="13"/>
  <c r="N33" i="13"/>
  <c r="O33" i="13"/>
  <c r="P33" i="13"/>
  <c r="Q33" i="13"/>
  <c r="R33" i="13"/>
  <c r="S33" i="13"/>
  <c r="T33" i="13"/>
  <c r="U33" i="13"/>
  <c r="V33" i="13"/>
  <c r="W33" i="13"/>
  <c r="X33" i="13"/>
  <c r="Y33" i="13"/>
  <c r="Z33" i="13"/>
  <c r="G34" i="13"/>
  <c r="H34" i="13"/>
  <c r="I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G37" i="13"/>
  <c r="H37" i="13"/>
  <c r="I37" i="13"/>
  <c r="J37" i="13"/>
  <c r="K37" i="13"/>
  <c r="L37" i="13"/>
  <c r="M37" i="13"/>
  <c r="N37" i="13"/>
  <c r="O37" i="13"/>
  <c r="P37" i="13"/>
  <c r="Q37" i="13"/>
  <c r="R37" i="13"/>
  <c r="S37" i="13"/>
  <c r="T37" i="13"/>
  <c r="U37" i="13"/>
  <c r="V37" i="13"/>
  <c r="W37" i="13"/>
  <c r="X37" i="13"/>
  <c r="Y37" i="13"/>
  <c r="Z37" i="13"/>
  <c r="G38" i="13"/>
  <c r="H38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G40" i="13"/>
  <c r="H40" i="13"/>
  <c r="I40" i="13"/>
  <c r="J40" i="13"/>
  <c r="K40" i="13"/>
  <c r="L40" i="13"/>
  <c r="M40" i="13"/>
  <c r="N40" i="13"/>
  <c r="O40" i="13"/>
  <c r="P40" i="13"/>
  <c r="Q40" i="13"/>
  <c r="R40" i="13"/>
  <c r="S40" i="13"/>
  <c r="T40" i="13"/>
  <c r="U40" i="13"/>
  <c r="V40" i="13"/>
  <c r="W40" i="13"/>
  <c r="X40" i="13"/>
  <c r="Y40" i="13"/>
  <c r="Z40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G43" i="13"/>
  <c r="H43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G44" i="13"/>
  <c r="H44" i="13"/>
  <c r="I44" i="13"/>
  <c r="J44" i="13"/>
  <c r="K44" i="13"/>
  <c r="L44" i="13"/>
  <c r="M44" i="13"/>
  <c r="N44" i="13"/>
  <c r="O44" i="13"/>
  <c r="P44" i="13"/>
  <c r="Q44" i="13"/>
  <c r="R44" i="13"/>
  <c r="S44" i="13"/>
  <c r="T44" i="13"/>
  <c r="U44" i="13"/>
  <c r="V44" i="13"/>
  <c r="W44" i="13"/>
  <c r="X44" i="13"/>
  <c r="Y44" i="13"/>
  <c r="Z44" i="13"/>
  <c r="G45" i="13"/>
  <c r="H45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Y46" i="13"/>
  <c r="Z46" i="13"/>
  <c r="Z5" i="13"/>
  <c r="Y5" i="13"/>
  <c r="Y49" i="13" s="1"/>
  <c r="X5" i="13"/>
  <c r="W5" i="13"/>
  <c r="V5" i="13"/>
  <c r="U5" i="13"/>
  <c r="U50" i="13" s="1"/>
  <c r="T5" i="13"/>
  <c r="S5" i="13"/>
  <c r="S49" i="13" s="1"/>
  <c r="R5" i="13"/>
  <c r="Q5" i="13"/>
  <c r="Q49" i="13" s="1"/>
  <c r="P5" i="13"/>
  <c r="O5" i="13"/>
  <c r="O49" i="13" s="1"/>
  <c r="N5" i="13"/>
  <c r="M5" i="13"/>
  <c r="M50" i="13" s="1"/>
  <c r="L5" i="13"/>
  <c r="K5" i="13"/>
  <c r="K49" i="13" s="1"/>
  <c r="J5" i="13"/>
  <c r="I5" i="13"/>
  <c r="I49" i="13" s="1"/>
  <c r="H5" i="13"/>
  <c r="G5" i="13"/>
  <c r="G49" i="13" s="1"/>
  <c r="D47" i="2"/>
  <c r="C47" i="2"/>
  <c r="H55" i="16"/>
  <c r="H54" i="16"/>
  <c r="T4" i="18"/>
  <c r="T5" i="18"/>
  <c r="T6" i="18"/>
  <c r="T7" i="18"/>
  <c r="BF7" i="18" s="1"/>
  <c r="BG7" i="18" s="1"/>
  <c r="T8" i="18"/>
  <c r="T9" i="18"/>
  <c r="T10" i="18"/>
  <c r="T11" i="18"/>
  <c r="T12" i="18"/>
  <c r="T13" i="18"/>
  <c r="T14" i="18"/>
  <c r="T15" i="18"/>
  <c r="BF15" i="18" s="1"/>
  <c r="BG15" i="18" s="1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T37" i="18"/>
  <c r="T38" i="18"/>
  <c r="T39" i="18"/>
  <c r="BF39" i="18" s="1"/>
  <c r="BG39" i="18" s="1"/>
  <c r="T40" i="18"/>
  <c r="T41" i="18"/>
  <c r="T42" i="18"/>
  <c r="T43" i="18"/>
  <c r="T44" i="18"/>
  <c r="R4" i="18"/>
  <c r="R5" i="18"/>
  <c r="R6" i="18"/>
  <c r="BF6" i="18" s="1"/>
  <c r="BG6" i="18" s="1"/>
  <c r="R7" i="18"/>
  <c r="R8" i="18"/>
  <c r="BF8" i="18" s="1"/>
  <c r="BG8" i="18" s="1"/>
  <c r="R9" i="18"/>
  <c r="R10" i="18"/>
  <c r="R11" i="18"/>
  <c r="R12" i="18"/>
  <c r="R13" i="18"/>
  <c r="R14" i="18"/>
  <c r="BF14" i="18" s="1"/>
  <c r="BG14" i="18" s="1"/>
  <c r="R15" i="18"/>
  <c r="R16" i="18"/>
  <c r="BF16" i="18" s="1"/>
  <c r="BG16" i="18" s="1"/>
  <c r="R17" i="18"/>
  <c r="BF17" i="18" s="1"/>
  <c r="BG17" i="18" s="1"/>
  <c r="R18" i="18"/>
  <c r="R19" i="18"/>
  <c r="R20" i="18"/>
  <c r="R21" i="18"/>
  <c r="R22" i="18"/>
  <c r="R23" i="18"/>
  <c r="R24" i="18"/>
  <c r="BF24" i="18" s="1"/>
  <c r="BG24" i="18" s="1"/>
  <c r="R25" i="18"/>
  <c r="BF25" i="18" s="1"/>
  <c r="BG25" i="18" s="1"/>
  <c r="R26" i="18"/>
  <c r="R27" i="18"/>
  <c r="R28" i="18"/>
  <c r="R29" i="18"/>
  <c r="R30" i="18"/>
  <c r="BF30" i="18" s="1"/>
  <c r="BG30" i="18" s="1"/>
  <c r="R31" i="18"/>
  <c r="R32" i="18"/>
  <c r="BF32" i="18" s="1"/>
  <c r="BG32" i="18" s="1"/>
  <c r="R33" i="18"/>
  <c r="R34" i="18"/>
  <c r="R35" i="18"/>
  <c r="R36" i="18"/>
  <c r="R37" i="18"/>
  <c r="R38" i="18"/>
  <c r="BF38" i="18" s="1"/>
  <c r="BG38" i="18" s="1"/>
  <c r="R39" i="18"/>
  <c r="R40" i="18"/>
  <c r="BF40" i="18" s="1"/>
  <c r="BG40" i="18" s="1"/>
  <c r="R41" i="18"/>
  <c r="R42" i="18"/>
  <c r="R43" i="18"/>
  <c r="R44" i="18"/>
  <c r="T3" i="18"/>
  <c r="R3" i="18"/>
  <c r="BF23" i="18"/>
  <c r="BG23" i="18" s="1"/>
  <c r="BF31" i="18"/>
  <c r="BG31" i="18" s="1"/>
  <c r="BF41" i="18"/>
  <c r="BG41" i="18" s="1"/>
  <c r="S46" i="2"/>
  <c r="T46" i="2"/>
  <c r="U46" i="2"/>
  <c r="V46" i="2"/>
  <c r="W46" i="2"/>
  <c r="X46" i="2"/>
  <c r="Y46" i="2"/>
  <c r="S47" i="2"/>
  <c r="T47" i="2"/>
  <c r="U47" i="2"/>
  <c r="V47" i="2"/>
  <c r="W47" i="2"/>
  <c r="X47" i="2"/>
  <c r="Y47" i="2"/>
  <c r="R47" i="2"/>
  <c r="R46" i="2"/>
  <c r="K48" i="2"/>
  <c r="K47" i="2"/>
  <c r="F48" i="2"/>
  <c r="F49" i="2"/>
  <c r="F50" i="2"/>
  <c r="F51" i="2"/>
  <c r="F52" i="2"/>
  <c r="F53" i="2"/>
  <c r="F47" i="2"/>
  <c r="H48" i="2"/>
  <c r="H47" i="2"/>
  <c r="L49" i="13" l="1"/>
  <c r="T49" i="13"/>
  <c r="H49" i="13"/>
  <c r="P49" i="13"/>
  <c r="X49" i="13"/>
  <c r="J50" i="13"/>
  <c r="R50" i="13"/>
  <c r="Z50" i="13"/>
  <c r="T50" i="13"/>
  <c r="L50" i="13"/>
  <c r="G50" i="13"/>
  <c r="S50" i="13"/>
  <c r="K50" i="13"/>
  <c r="M49" i="13"/>
  <c r="U49" i="13"/>
  <c r="Y50" i="13"/>
  <c r="Q50" i="13"/>
  <c r="I50" i="13"/>
  <c r="N49" i="13"/>
  <c r="V49" i="13"/>
  <c r="X50" i="13"/>
  <c r="P50" i="13"/>
  <c r="H50" i="13"/>
  <c r="W49" i="13"/>
  <c r="Z49" i="13"/>
  <c r="R49" i="13"/>
  <c r="J49" i="13"/>
  <c r="W50" i="13"/>
  <c r="O50" i="13"/>
  <c r="V50" i="13"/>
  <c r="N50" i="13"/>
  <c r="BF5" i="18"/>
  <c r="BG5" i="18" s="1"/>
  <c r="BF22" i="18"/>
  <c r="BG22" i="18" s="1"/>
  <c r="BF36" i="18"/>
  <c r="BG36" i="18" s="1"/>
  <c r="BF28" i="18"/>
  <c r="BG28" i="18" s="1"/>
  <c r="BF20" i="18"/>
  <c r="BG20" i="18" s="1"/>
  <c r="T47" i="18"/>
  <c r="BF3" i="18"/>
  <c r="BG3" i="18" s="1"/>
  <c r="T46" i="18"/>
  <c r="BF44" i="18"/>
  <c r="BG44" i="18" s="1"/>
  <c r="BF12" i="18"/>
  <c r="BG12" i="18" s="1"/>
  <c r="BF4" i="18"/>
  <c r="BG4" i="18" s="1"/>
  <c r="BF37" i="18"/>
  <c r="BG37" i="18" s="1"/>
  <c r="BF29" i="18"/>
  <c r="BG29" i="18" s="1"/>
  <c r="BF21" i="18"/>
  <c r="BG21" i="18" s="1"/>
  <c r="BF13" i="18"/>
  <c r="BG13" i="18" s="1"/>
  <c r="BF43" i="18"/>
  <c r="BG43" i="18" s="1"/>
  <c r="BF35" i="18"/>
  <c r="BG35" i="18" s="1"/>
  <c r="BF27" i="18"/>
  <c r="BG27" i="18" s="1"/>
  <c r="BF19" i="18"/>
  <c r="BG19" i="18" s="1"/>
  <c r="BF11" i="18"/>
  <c r="BG11" i="18" s="1"/>
  <c r="R47" i="18"/>
  <c r="BF33" i="18"/>
  <c r="BG33" i="18" s="1"/>
  <c r="BF9" i="18"/>
  <c r="BG9" i="18" s="1"/>
  <c r="R46" i="18"/>
  <c r="BF42" i="18"/>
  <c r="BG42" i="18" s="1"/>
  <c r="BF34" i="18"/>
  <c r="BG34" i="18" s="1"/>
  <c r="BF26" i="18"/>
  <c r="BG26" i="18" s="1"/>
  <c r="BF18" i="18"/>
  <c r="BG18" i="18" s="1"/>
  <c r="BF10" i="18"/>
  <c r="BG10" i="18" s="1"/>
  <c r="H56" i="16"/>
  <c r="BJ4" i="17"/>
  <c r="BW4" i="17" s="1"/>
  <c r="BK4" i="17"/>
  <c r="BY4" i="17" s="1"/>
  <c r="BL4" i="17"/>
  <c r="CA4" i="17" s="1"/>
  <c r="BJ5" i="17"/>
  <c r="BW5" i="17" s="1"/>
  <c r="BK5" i="17"/>
  <c r="BY5" i="17" s="1"/>
  <c r="BL5" i="17"/>
  <c r="CA5" i="17" s="1"/>
  <c r="BJ6" i="17"/>
  <c r="BK6" i="17"/>
  <c r="BY6" i="17" s="1"/>
  <c r="BL6" i="17"/>
  <c r="CA6" i="17" s="1"/>
  <c r="BJ7" i="17"/>
  <c r="BW7" i="17" s="1"/>
  <c r="BK7" i="17"/>
  <c r="BY7" i="17" s="1"/>
  <c r="BL7" i="17"/>
  <c r="CA7" i="17" s="1"/>
  <c r="BJ8" i="17"/>
  <c r="BW8" i="17" s="1"/>
  <c r="BK8" i="17"/>
  <c r="BY8" i="17" s="1"/>
  <c r="BL8" i="17"/>
  <c r="CA8" i="17" s="1"/>
  <c r="BJ9" i="17"/>
  <c r="BW9" i="17" s="1"/>
  <c r="BK9" i="17"/>
  <c r="BY9" i="17" s="1"/>
  <c r="BL9" i="17"/>
  <c r="CA9" i="17" s="1"/>
  <c r="BJ10" i="17"/>
  <c r="BW10" i="17" s="1"/>
  <c r="BK10" i="17"/>
  <c r="BY10" i="17" s="1"/>
  <c r="BL10" i="17"/>
  <c r="CA10" i="17" s="1"/>
  <c r="BJ11" i="17"/>
  <c r="BW11" i="17" s="1"/>
  <c r="BK11" i="17"/>
  <c r="BY11" i="17" s="1"/>
  <c r="BL11" i="17"/>
  <c r="CA11" i="17" s="1"/>
  <c r="BJ12" i="17"/>
  <c r="BW12" i="17" s="1"/>
  <c r="BK12" i="17"/>
  <c r="BY12" i="17" s="1"/>
  <c r="BL12" i="17"/>
  <c r="CA12" i="17" s="1"/>
  <c r="BJ13" i="17"/>
  <c r="BW13" i="17" s="1"/>
  <c r="BK13" i="17"/>
  <c r="BY13" i="17" s="1"/>
  <c r="BL13" i="17"/>
  <c r="CA13" i="17" s="1"/>
  <c r="BJ14" i="17"/>
  <c r="BW14" i="17" s="1"/>
  <c r="BK14" i="17"/>
  <c r="BY14" i="17" s="1"/>
  <c r="BL14" i="17"/>
  <c r="CA14" i="17" s="1"/>
  <c r="BJ15" i="17"/>
  <c r="BW15" i="17" s="1"/>
  <c r="BK15" i="17"/>
  <c r="BY15" i="17" s="1"/>
  <c r="BL15" i="17"/>
  <c r="CA15" i="17" s="1"/>
  <c r="BJ16" i="17"/>
  <c r="BW16" i="17" s="1"/>
  <c r="BK16" i="17"/>
  <c r="BY16" i="17" s="1"/>
  <c r="BL16" i="17"/>
  <c r="CA16" i="17" s="1"/>
  <c r="BJ17" i="17"/>
  <c r="BW17" i="17" s="1"/>
  <c r="BK17" i="17"/>
  <c r="BY17" i="17" s="1"/>
  <c r="BL17" i="17"/>
  <c r="CA17" i="17" s="1"/>
  <c r="BJ18" i="17"/>
  <c r="BW18" i="17" s="1"/>
  <c r="BK18" i="17"/>
  <c r="BY18" i="17" s="1"/>
  <c r="BL18" i="17"/>
  <c r="CA18" i="17" s="1"/>
  <c r="BJ19" i="17"/>
  <c r="BW19" i="17" s="1"/>
  <c r="BK19" i="17"/>
  <c r="BY19" i="17" s="1"/>
  <c r="BL19" i="17"/>
  <c r="CA19" i="17" s="1"/>
  <c r="BJ20" i="17"/>
  <c r="BW20" i="17" s="1"/>
  <c r="BK20" i="17"/>
  <c r="BY20" i="17" s="1"/>
  <c r="BL20" i="17"/>
  <c r="CA20" i="17" s="1"/>
  <c r="BJ21" i="17"/>
  <c r="BW21" i="17" s="1"/>
  <c r="BK21" i="17"/>
  <c r="BY21" i="17" s="1"/>
  <c r="BL21" i="17"/>
  <c r="CA21" i="17" s="1"/>
  <c r="BJ22" i="17"/>
  <c r="BW22" i="17" s="1"/>
  <c r="BK22" i="17"/>
  <c r="BY22" i="17" s="1"/>
  <c r="BL22" i="17"/>
  <c r="CA22" i="17" s="1"/>
  <c r="BJ23" i="17"/>
  <c r="BW23" i="17" s="1"/>
  <c r="BK23" i="17"/>
  <c r="BY23" i="17" s="1"/>
  <c r="BL23" i="17"/>
  <c r="CA23" i="17" s="1"/>
  <c r="BJ24" i="17"/>
  <c r="BW24" i="17" s="1"/>
  <c r="BK24" i="17"/>
  <c r="BY24" i="17" s="1"/>
  <c r="BL24" i="17"/>
  <c r="CA24" i="17" s="1"/>
  <c r="BJ25" i="17"/>
  <c r="BW25" i="17" s="1"/>
  <c r="BK25" i="17"/>
  <c r="BY25" i="17" s="1"/>
  <c r="BL25" i="17"/>
  <c r="CA25" i="17" s="1"/>
  <c r="BJ26" i="17"/>
  <c r="BW26" i="17" s="1"/>
  <c r="BK26" i="17"/>
  <c r="BY26" i="17" s="1"/>
  <c r="BL26" i="17"/>
  <c r="CA26" i="17" s="1"/>
  <c r="BJ27" i="17"/>
  <c r="BW27" i="17" s="1"/>
  <c r="BK27" i="17"/>
  <c r="BY27" i="17" s="1"/>
  <c r="BL27" i="17"/>
  <c r="CA27" i="17" s="1"/>
  <c r="BJ28" i="17"/>
  <c r="BW28" i="17" s="1"/>
  <c r="BK28" i="17"/>
  <c r="BY28" i="17" s="1"/>
  <c r="BL28" i="17"/>
  <c r="CA28" i="17" s="1"/>
  <c r="BJ29" i="17"/>
  <c r="BW29" i="17" s="1"/>
  <c r="BK29" i="17"/>
  <c r="BY29" i="17" s="1"/>
  <c r="BL29" i="17"/>
  <c r="CA29" i="17" s="1"/>
  <c r="BJ30" i="17"/>
  <c r="BW30" i="17" s="1"/>
  <c r="BK30" i="17"/>
  <c r="BY30" i="17" s="1"/>
  <c r="BL30" i="17"/>
  <c r="CA30" i="17" s="1"/>
  <c r="BJ31" i="17"/>
  <c r="BW31" i="17" s="1"/>
  <c r="BK31" i="17"/>
  <c r="BY31" i="17" s="1"/>
  <c r="BL31" i="17"/>
  <c r="CA31" i="17" s="1"/>
  <c r="BJ32" i="17"/>
  <c r="BW32" i="17" s="1"/>
  <c r="BK32" i="17"/>
  <c r="BY32" i="17" s="1"/>
  <c r="BL32" i="17"/>
  <c r="CA32" i="17" s="1"/>
  <c r="BJ33" i="17"/>
  <c r="BW33" i="17" s="1"/>
  <c r="BK33" i="17"/>
  <c r="BY33" i="17" s="1"/>
  <c r="BL33" i="17"/>
  <c r="CA33" i="17" s="1"/>
  <c r="BJ34" i="17"/>
  <c r="BW34" i="17" s="1"/>
  <c r="BK34" i="17"/>
  <c r="BY34" i="17" s="1"/>
  <c r="BL34" i="17"/>
  <c r="CA34" i="17" s="1"/>
  <c r="BJ35" i="17"/>
  <c r="BW35" i="17" s="1"/>
  <c r="BK35" i="17"/>
  <c r="BY35" i="17" s="1"/>
  <c r="BL35" i="17"/>
  <c r="CA35" i="17" s="1"/>
  <c r="BJ36" i="17"/>
  <c r="BW36" i="17" s="1"/>
  <c r="BK36" i="17"/>
  <c r="BY36" i="17" s="1"/>
  <c r="BL36" i="17"/>
  <c r="CA36" i="17" s="1"/>
  <c r="BJ37" i="17"/>
  <c r="BW37" i="17" s="1"/>
  <c r="BK37" i="17"/>
  <c r="BY37" i="17" s="1"/>
  <c r="BL37" i="17"/>
  <c r="CA37" i="17" s="1"/>
  <c r="BJ38" i="17"/>
  <c r="BW38" i="17" s="1"/>
  <c r="BK38" i="17"/>
  <c r="BY38" i="17" s="1"/>
  <c r="BL38" i="17"/>
  <c r="CA38" i="17" s="1"/>
  <c r="BJ39" i="17"/>
  <c r="BW39" i="17" s="1"/>
  <c r="BK39" i="17"/>
  <c r="BY39" i="17" s="1"/>
  <c r="BL39" i="17"/>
  <c r="CA39" i="17" s="1"/>
  <c r="BJ40" i="17"/>
  <c r="BW40" i="17" s="1"/>
  <c r="BK40" i="17"/>
  <c r="BY40" i="17" s="1"/>
  <c r="BL40" i="17"/>
  <c r="CA40" i="17" s="1"/>
  <c r="BJ41" i="17"/>
  <c r="BW41" i="17" s="1"/>
  <c r="BK41" i="17"/>
  <c r="BY41" i="17" s="1"/>
  <c r="BL41" i="17"/>
  <c r="CA41" i="17" s="1"/>
  <c r="BJ42" i="17"/>
  <c r="BW42" i="17" s="1"/>
  <c r="BK42" i="17"/>
  <c r="BY42" i="17" s="1"/>
  <c r="BL42" i="17"/>
  <c r="CA42" i="17" s="1"/>
  <c r="BJ43" i="17"/>
  <c r="BW43" i="17" s="1"/>
  <c r="BK43" i="17"/>
  <c r="BY43" i="17" s="1"/>
  <c r="BL43" i="17"/>
  <c r="CA43" i="17" s="1"/>
  <c r="BJ44" i="17"/>
  <c r="BW44" i="17" s="1"/>
  <c r="BK44" i="17"/>
  <c r="BY44" i="17" s="1"/>
  <c r="BL44" i="17"/>
  <c r="CA44" i="17" s="1"/>
  <c r="AU4" i="17"/>
  <c r="AV4" i="17"/>
  <c r="AW4" i="17"/>
  <c r="AU5" i="17"/>
  <c r="AV5" i="17"/>
  <c r="BR5" i="17" s="1"/>
  <c r="AW5" i="17"/>
  <c r="AU6" i="17"/>
  <c r="AV6" i="17"/>
  <c r="AW6" i="17"/>
  <c r="AU7" i="17"/>
  <c r="AV7" i="17"/>
  <c r="BR7" i="17" s="1"/>
  <c r="AW7" i="17"/>
  <c r="BT7" i="17" s="1"/>
  <c r="AU8" i="17"/>
  <c r="BP8" i="17" s="1"/>
  <c r="AV8" i="17"/>
  <c r="AW8" i="17"/>
  <c r="AU9" i="17"/>
  <c r="BP9" i="17" s="1"/>
  <c r="AV9" i="17"/>
  <c r="AW9" i="17"/>
  <c r="AU10" i="17"/>
  <c r="BP10" i="17" s="1"/>
  <c r="AV10" i="17"/>
  <c r="AW10" i="17"/>
  <c r="AU11" i="17"/>
  <c r="AV11" i="17"/>
  <c r="AW11" i="17"/>
  <c r="AU12" i="17"/>
  <c r="AV12" i="17"/>
  <c r="AW12" i="17"/>
  <c r="BT12" i="17" s="1"/>
  <c r="AU13" i="17"/>
  <c r="AV13" i="17"/>
  <c r="AW13" i="17"/>
  <c r="AU14" i="17"/>
  <c r="AV14" i="17"/>
  <c r="AW14" i="17"/>
  <c r="AU15" i="17"/>
  <c r="AV15" i="17"/>
  <c r="AW15" i="17"/>
  <c r="AU16" i="17"/>
  <c r="AV16" i="17"/>
  <c r="AW16" i="17"/>
  <c r="AU17" i="17"/>
  <c r="BP17" i="17" s="1"/>
  <c r="AV17" i="17"/>
  <c r="BR17" i="17" s="1"/>
  <c r="AW17" i="17"/>
  <c r="AU18" i="17"/>
  <c r="AV18" i="17"/>
  <c r="AW18" i="17"/>
  <c r="AU19" i="17"/>
  <c r="AV19" i="17"/>
  <c r="AW19" i="17"/>
  <c r="AU20" i="17"/>
  <c r="AV20" i="17"/>
  <c r="AW20" i="17"/>
  <c r="AU21" i="17"/>
  <c r="BP21" i="17" s="1"/>
  <c r="AV21" i="17"/>
  <c r="AW21" i="17"/>
  <c r="CH21" i="17" s="1"/>
  <c r="AU22" i="17"/>
  <c r="AV22" i="17"/>
  <c r="AW22" i="17"/>
  <c r="AU23" i="17"/>
  <c r="AV23" i="17"/>
  <c r="BR23" i="17" s="1"/>
  <c r="AW23" i="17"/>
  <c r="AU24" i="17"/>
  <c r="AV24" i="17"/>
  <c r="CF24" i="17" s="1"/>
  <c r="AW24" i="17"/>
  <c r="BT24" i="17" s="1"/>
  <c r="AU25" i="17"/>
  <c r="AV25" i="17"/>
  <c r="AW25" i="17"/>
  <c r="AU26" i="17"/>
  <c r="AV26" i="17"/>
  <c r="BR26" i="17" s="1"/>
  <c r="AW26" i="17"/>
  <c r="AU27" i="17"/>
  <c r="AV27" i="17"/>
  <c r="AW27" i="17"/>
  <c r="AU28" i="17"/>
  <c r="AV28" i="17"/>
  <c r="AW28" i="17"/>
  <c r="AU29" i="17"/>
  <c r="AV29" i="17"/>
  <c r="AW29" i="17"/>
  <c r="CH29" i="17" s="1"/>
  <c r="AU30" i="17"/>
  <c r="BP30" i="17" s="1"/>
  <c r="AV30" i="17"/>
  <c r="AW30" i="17"/>
  <c r="AU31" i="17"/>
  <c r="BP31" i="17" s="1"/>
  <c r="AV31" i="17"/>
  <c r="AW31" i="17"/>
  <c r="AU32" i="17"/>
  <c r="AV32" i="17"/>
  <c r="AW32" i="17"/>
  <c r="AU33" i="17"/>
  <c r="AV33" i="17"/>
  <c r="AW33" i="17"/>
  <c r="AU34" i="17"/>
  <c r="AV34" i="17"/>
  <c r="AW34" i="17"/>
  <c r="BT34" i="17" s="1"/>
  <c r="AU35" i="17"/>
  <c r="CD35" i="17" s="1"/>
  <c r="AV35" i="17"/>
  <c r="AW35" i="17"/>
  <c r="BT35" i="17" s="1"/>
  <c r="AU36" i="17"/>
  <c r="AV36" i="17"/>
  <c r="AW36" i="17"/>
  <c r="AU37" i="17"/>
  <c r="AV37" i="17"/>
  <c r="AW37" i="17"/>
  <c r="AU38" i="17"/>
  <c r="AV38" i="17"/>
  <c r="AW38" i="17"/>
  <c r="AU39" i="17"/>
  <c r="AV39" i="17"/>
  <c r="AW39" i="17"/>
  <c r="BT39" i="17" s="1"/>
  <c r="AU40" i="17"/>
  <c r="AV40" i="17"/>
  <c r="AW40" i="17"/>
  <c r="AU41" i="17"/>
  <c r="BP41" i="17" s="1"/>
  <c r="AV41" i="17"/>
  <c r="AW41" i="17"/>
  <c r="AU42" i="17"/>
  <c r="BP42" i="17" s="1"/>
  <c r="AV42" i="17"/>
  <c r="AW42" i="17"/>
  <c r="AU43" i="17"/>
  <c r="BP43" i="17" s="1"/>
  <c r="AV43" i="17"/>
  <c r="AW43" i="17"/>
  <c r="AU44" i="17"/>
  <c r="AV44" i="17"/>
  <c r="AW44" i="17"/>
  <c r="AF4" i="17"/>
  <c r="BV4" i="17" s="1"/>
  <c r="AG4" i="17"/>
  <c r="BX4" i="17" s="1"/>
  <c r="AH4" i="17"/>
  <c r="BZ4" i="17" s="1"/>
  <c r="AF5" i="17"/>
  <c r="BV5" i="17" s="1"/>
  <c r="AG5" i="17"/>
  <c r="BX5" i="17" s="1"/>
  <c r="AH5" i="17"/>
  <c r="BZ5" i="17" s="1"/>
  <c r="AF6" i="17"/>
  <c r="BV6" i="17" s="1"/>
  <c r="AG6" i="17"/>
  <c r="AH6" i="17"/>
  <c r="AF7" i="17"/>
  <c r="BV7" i="17" s="1"/>
  <c r="AG7" i="17"/>
  <c r="BX7" i="17" s="1"/>
  <c r="AH7" i="17"/>
  <c r="BZ7" i="17" s="1"/>
  <c r="AF8" i="17"/>
  <c r="BV8" i="17" s="1"/>
  <c r="AG8" i="17"/>
  <c r="BX8" i="17" s="1"/>
  <c r="AH8" i="17"/>
  <c r="BZ8" i="17" s="1"/>
  <c r="AF9" i="17"/>
  <c r="BV9" i="17" s="1"/>
  <c r="AG9" i="17"/>
  <c r="BX9" i="17" s="1"/>
  <c r="AH9" i="17"/>
  <c r="BZ9" i="17" s="1"/>
  <c r="AF10" i="17"/>
  <c r="BV10" i="17" s="1"/>
  <c r="AG10" i="17"/>
  <c r="BX10" i="17" s="1"/>
  <c r="AH10" i="17"/>
  <c r="BZ10" i="17" s="1"/>
  <c r="AF11" i="17"/>
  <c r="BV11" i="17" s="1"/>
  <c r="AG11" i="17"/>
  <c r="BX11" i="17" s="1"/>
  <c r="AH11" i="17"/>
  <c r="BZ11" i="17" s="1"/>
  <c r="AF12" i="17"/>
  <c r="BV12" i="17" s="1"/>
  <c r="AG12" i="17"/>
  <c r="BX12" i="17" s="1"/>
  <c r="AH12" i="17"/>
  <c r="BZ12" i="17" s="1"/>
  <c r="AF13" i="17"/>
  <c r="BV13" i="17" s="1"/>
  <c r="AG13" i="17"/>
  <c r="BX13" i="17" s="1"/>
  <c r="AH13" i="17"/>
  <c r="BZ13" i="17" s="1"/>
  <c r="AF14" i="17"/>
  <c r="BV14" i="17" s="1"/>
  <c r="AG14" i="17"/>
  <c r="BX14" i="17" s="1"/>
  <c r="AH14" i="17"/>
  <c r="BZ14" i="17" s="1"/>
  <c r="AF15" i="17"/>
  <c r="BV15" i="17" s="1"/>
  <c r="AG15" i="17"/>
  <c r="BX15" i="17" s="1"/>
  <c r="AH15" i="17"/>
  <c r="BZ15" i="17" s="1"/>
  <c r="AF16" i="17"/>
  <c r="BV16" i="17" s="1"/>
  <c r="AG16" i="17"/>
  <c r="BX16" i="17" s="1"/>
  <c r="AH16" i="17"/>
  <c r="BZ16" i="17" s="1"/>
  <c r="AF17" i="17"/>
  <c r="BV17" i="17" s="1"/>
  <c r="AG17" i="17"/>
  <c r="BX17" i="17" s="1"/>
  <c r="AH17" i="17"/>
  <c r="BZ17" i="17" s="1"/>
  <c r="AF18" i="17"/>
  <c r="BV18" i="17" s="1"/>
  <c r="AG18" i="17"/>
  <c r="BX18" i="17" s="1"/>
  <c r="AH18" i="17"/>
  <c r="BZ18" i="17" s="1"/>
  <c r="AF19" i="17"/>
  <c r="BV19" i="17" s="1"/>
  <c r="AG19" i="17"/>
  <c r="BX19" i="17" s="1"/>
  <c r="AH19" i="17"/>
  <c r="BZ19" i="17" s="1"/>
  <c r="AF20" i="17"/>
  <c r="BV20" i="17" s="1"/>
  <c r="AG20" i="17"/>
  <c r="BX20" i="17" s="1"/>
  <c r="AH20" i="17"/>
  <c r="BZ20" i="17" s="1"/>
  <c r="AF21" i="17"/>
  <c r="BV21" i="17" s="1"/>
  <c r="AG21" i="17"/>
  <c r="BX21" i="17" s="1"/>
  <c r="AH21" i="17"/>
  <c r="BZ21" i="17" s="1"/>
  <c r="AF22" i="17"/>
  <c r="BV22" i="17" s="1"/>
  <c r="AG22" i="17"/>
  <c r="BX22" i="17" s="1"/>
  <c r="AH22" i="17"/>
  <c r="BZ22" i="17" s="1"/>
  <c r="AF23" i="17"/>
  <c r="BV23" i="17" s="1"/>
  <c r="AG23" i="17"/>
  <c r="BX23" i="17" s="1"/>
  <c r="AH23" i="17"/>
  <c r="BZ23" i="17" s="1"/>
  <c r="AF24" i="17"/>
  <c r="BV24" i="17" s="1"/>
  <c r="AG24" i="17"/>
  <c r="BX24" i="17" s="1"/>
  <c r="AH24" i="17"/>
  <c r="BZ24" i="17" s="1"/>
  <c r="AF25" i="17"/>
  <c r="BV25" i="17" s="1"/>
  <c r="AG25" i="17"/>
  <c r="BX25" i="17" s="1"/>
  <c r="AH25" i="17"/>
  <c r="BZ25" i="17" s="1"/>
  <c r="AF26" i="17"/>
  <c r="BV26" i="17" s="1"/>
  <c r="AG26" i="17"/>
  <c r="BX26" i="17" s="1"/>
  <c r="AH26" i="17"/>
  <c r="BZ26" i="17" s="1"/>
  <c r="AF27" i="17"/>
  <c r="BV27" i="17" s="1"/>
  <c r="AG27" i="17"/>
  <c r="BX27" i="17" s="1"/>
  <c r="AH27" i="17"/>
  <c r="BZ27" i="17" s="1"/>
  <c r="AF28" i="17"/>
  <c r="BV28" i="17" s="1"/>
  <c r="AG28" i="17"/>
  <c r="BX28" i="17" s="1"/>
  <c r="AH28" i="17"/>
  <c r="BZ28" i="17" s="1"/>
  <c r="AF29" i="17"/>
  <c r="BV29" i="17" s="1"/>
  <c r="AG29" i="17"/>
  <c r="BX29" i="17" s="1"/>
  <c r="AH29" i="17"/>
  <c r="BZ29" i="17" s="1"/>
  <c r="AF30" i="17"/>
  <c r="BV30" i="17" s="1"/>
  <c r="AG30" i="17"/>
  <c r="BX30" i="17" s="1"/>
  <c r="AH30" i="17"/>
  <c r="BZ30" i="17" s="1"/>
  <c r="AF31" i="17"/>
  <c r="BV31" i="17" s="1"/>
  <c r="AG31" i="17"/>
  <c r="BX31" i="17" s="1"/>
  <c r="AH31" i="17"/>
  <c r="BZ31" i="17" s="1"/>
  <c r="AF32" i="17"/>
  <c r="BV32" i="17" s="1"/>
  <c r="AG32" i="17"/>
  <c r="BX32" i="17" s="1"/>
  <c r="AH32" i="17"/>
  <c r="BZ32" i="17" s="1"/>
  <c r="AF33" i="17"/>
  <c r="BV33" i="17" s="1"/>
  <c r="AG33" i="17"/>
  <c r="BX33" i="17" s="1"/>
  <c r="AH33" i="17"/>
  <c r="BZ33" i="17" s="1"/>
  <c r="AF34" i="17"/>
  <c r="BV34" i="17" s="1"/>
  <c r="AG34" i="17"/>
  <c r="BX34" i="17" s="1"/>
  <c r="AH34" i="17"/>
  <c r="BZ34" i="17" s="1"/>
  <c r="AF35" i="17"/>
  <c r="BV35" i="17" s="1"/>
  <c r="AG35" i="17"/>
  <c r="BX35" i="17" s="1"/>
  <c r="AH35" i="17"/>
  <c r="BZ35" i="17" s="1"/>
  <c r="AF36" i="17"/>
  <c r="BV36" i="17" s="1"/>
  <c r="AG36" i="17"/>
  <c r="BX36" i="17" s="1"/>
  <c r="AH36" i="17"/>
  <c r="BZ36" i="17" s="1"/>
  <c r="AF37" i="17"/>
  <c r="BV37" i="17" s="1"/>
  <c r="AG37" i="17"/>
  <c r="BX37" i="17" s="1"/>
  <c r="AH37" i="17"/>
  <c r="BZ37" i="17" s="1"/>
  <c r="AF38" i="17"/>
  <c r="BV38" i="17" s="1"/>
  <c r="AG38" i="17"/>
  <c r="BX38" i="17" s="1"/>
  <c r="AH38" i="17"/>
  <c r="BZ38" i="17" s="1"/>
  <c r="AF39" i="17"/>
  <c r="BV39" i="17" s="1"/>
  <c r="AG39" i="17"/>
  <c r="BX39" i="17" s="1"/>
  <c r="AH39" i="17"/>
  <c r="BZ39" i="17" s="1"/>
  <c r="AF40" i="17"/>
  <c r="BV40" i="17" s="1"/>
  <c r="AG40" i="17"/>
  <c r="BX40" i="17" s="1"/>
  <c r="AH40" i="17"/>
  <c r="BZ40" i="17" s="1"/>
  <c r="AF41" i="17"/>
  <c r="BV41" i="17" s="1"/>
  <c r="AG41" i="17"/>
  <c r="BX41" i="17" s="1"/>
  <c r="AH41" i="17"/>
  <c r="BZ41" i="17" s="1"/>
  <c r="AF42" i="17"/>
  <c r="BV42" i="17" s="1"/>
  <c r="AG42" i="17"/>
  <c r="BX42" i="17" s="1"/>
  <c r="AH42" i="17"/>
  <c r="BZ42" i="17" s="1"/>
  <c r="AF43" i="17"/>
  <c r="BV43" i="17" s="1"/>
  <c r="AG43" i="17"/>
  <c r="BX43" i="17" s="1"/>
  <c r="AH43" i="17"/>
  <c r="BZ43" i="17" s="1"/>
  <c r="AF44" i="17"/>
  <c r="BV44" i="17" s="1"/>
  <c r="AG44" i="17"/>
  <c r="BX44" i="17" s="1"/>
  <c r="AH44" i="17"/>
  <c r="BZ44" i="17" s="1"/>
  <c r="BL3" i="17"/>
  <c r="BK3" i="17"/>
  <c r="BY3" i="17" s="1"/>
  <c r="BJ3" i="17"/>
  <c r="AW3" i="17"/>
  <c r="AV3" i="17"/>
  <c r="AU3" i="17"/>
  <c r="BP3" i="17" s="1"/>
  <c r="AH3" i="17"/>
  <c r="AG3" i="17"/>
  <c r="BX3" i="17" s="1"/>
  <c r="AF3" i="17"/>
  <c r="Q4" i="17"/>
  <c r="R4" i="17"/>
  <c r="S4" i="17"/>
  <c r="Q5" i="17"/>
  <c r="R5" i="17"/>
  <c r="S5" i="17"/>
  <c r="Q6" i="17"/>
  <c r="R6" i="17"/>
  <c r="S6" i="17"/>
  <c r="Q7" i="17"/>
  <c r="R7" i="17"/>
  <c r="S7" i="17"/>
  <c r="BS7" i="17" s="1"/>
  <c r="Q8" i="17"/>
  <c r="R8" i="17"/>
  <c r="S8" i="17"/>
  <c r="Q9" i="17"/>
  <c r="R9" i="17"/>
  <c r="S9" i="17"/>
  <c r="Q10" i="17"/>
  <c r="R10" i="17"/>
  <c r="S10" i="17"/>
  <c r="BS10" i="17" s="1"/>
  <c r="Q11" i="17"/>
  <c r="R11" i="17"/>
  <c r="BQ11" i="17" s="1"/>
  <c r="S11" i="17"/>
  <c r="Q12" i="17"/>
  <c r="R12" i="17"/>
  <c r="S12" i="17"/>
  <c r="Q13" i="17"/>
  <c r="R13" i="17"/>
  <c r="S13" i="17"/>
  <c r="Q14" i="17"/>
  <c r="BO14" i="17" s="1"/>
  <c r="R14" i="17"/>
  <c r="S14" i="17"/>
  <c r="Q15" i="17"/>
  <c r="R15" i="17"/>
  <c r="S15" i="17"/>
  <c r="Q16" i="17"/>
  <c r="R16" i="17"/>
  <c r="S16" i="17"/>
  <c r="Q17" i="17"/>
  <c r="R17" i="17"/>
  <c r="S17" i="17"/>
  <c r="Q18" i="17"/>
  <c r="R18" i="17"/>
  <c r="S18" i="17"/>
  <c r="Q19" i="17"/>
  <c r="R19" i="17"/>
  <c r="S19" i="17"/>
  <c r="Q20" i="17"/>
  <c r="R20" i="17"/>
  <c r="S20" i="17"/>
  <c r="Q21" i="17"/>
  <c r="BO21" i="17" s="1"/>
  <c r="R21" i="17"/>
  <c r="S21" i="17"/>
  <c r="Q22" i="17"/>
  <c r="R22" i="17"/>
  <c r="S22" i="17"/>
  <c r="Q23" i="17"/>
  <c r="R23" i="17"/>
  <c r="S23" i="17"/>
  <c r="Q24" i="17"/>
  <c r="R24" i="17"/>
  <c r="S24" i="17"/>
  <c r="Q25" i="17"/>
  <c r="R25" i="17"/>
  <c r="S25" i="17"/>
  <c r="Q26" i="17"/>
  <c r="R26" i="17"/>
  <c r="S26" i="17"/>
  <c r="BS26" i="17" s="1"/>
  <c r="Q27" i="17"/>
  <c r="R27" i="17"/>
  <c r="S27" i="17"/>
  <c r="Q28" i="17"/>
  <c r="R28" i="17"/>
  <c r="S28" i="17"/>
  <c r="Q29" i="17"/>
  <c r="R29" i="17"/>
  <c r="S29" i="17"/>
  <c r="BS29" i="17" s="1"/>
  <c r="Q30" i="17"/>
  <c r="R30" i="17"/>
  <c r="S30" i="17"/>
  <c r="Q31" i="17"/>
  <c r="R31" i="17"/>
  <c r="S31" i="17"/>
  <c r="BS31" i="17" s="1"/>
  <c r="Q32" i="17"/>
  <c r="R32" i="17"/>
  <c r="S32" i="17"/>
  <c r="Q33" i="17"/>
  <c r="R33" i="17"/>
  <c r="S33" i="17"/>
  <c r="Q34" i="17"/>
  <c r="R34" i="17"/>
  <c r="S34" i="17"/>
  <c r="Q35" i="17"/>
  <c r="R35" i="17"/>
  <c r="BQ35" i="17" s="1"/>
  <c r="S35" i="17"/>
  <c r="Q36" i="17"/>
  <c r="R36" i="17"/>
  <c r="S36" i="17"/>
  <c r="Q37" i="17"/>
  <c r="R37" i="17"/>
  <c r="S37" i="17"/>
  <c r="Q38" i="17"/>
  <c r="R38" i="17"/>
  <c r="S38" i="17"/>
  <c r="Q39" i="17"/>
  <c r="R39" i="17"/>
  <c r="S39" i="17"/>
  <c r="Q40" i="17"/>
  <c r="R40" i="17"/>
  <c r="BQ40" i="17" s="1"/>
  <c r="S40" i="17"/>
  <c r="Q41" i="17"/>
  <c r="R41" i="17"/>
  <c r="S41" i="17"/>
  <c r="Q42" i="17"/>
  <c r="R42" i="17"/>
  <c r="S42" i="17"/>
  <c r="Q43" i="17"/>
  <c r="R43" i="17"/>
  <c r="S43" i="17"/>
  <c r="Q44" i="17"/>
  <c r="R44" i="17"/>
  <c r="S44" i="17"/>
  <c r="S3" i="17"/>
  <c r="R3" i="17"/>
  <c r="Q3" i="17"/>
  <c r="BO3" i="17" s="1"/>
  <c r="CF43" i="17" l="1"/>
  <c r="CD14" i="17"/>
  <c r="CE38" i="17"/>
  <c r="CC25" i="17"/>
  <c r="CE22" i="17"/>
  <c r="CG19" i="17"/>
  <c r="CE33" i="17"/>
  <c r="CC28" i="17"/>
  <c r="CE17" i="17"/>
  <c r="CG36" i="17"/>
  <c r="CC18" i="17"/>
  <c r="CG41" i="17"/>
  <c r="CC39" i="17"/>
  <c r="CE28" i="17"/>
  <c r="CG17" i="17"/>
  <c r="CC7" i="17"/>
  <c r="CF41" i="17"/>
  <c r="CD28" i="17"/>
  <c r="BY47" i="17"/>
  <c r="CF38" i="17"/>
  <c r="CD25" i="17"/>
  <c r="CH19" i="17"/>
  <c r="CF3" i="17"/>
  <c r="CD39" i="17"/>
  <c r="CF36" i="17"/>
  <c r="CD7" i="17"/>
  <c r="CF4" i="17"/>
  <c r="BT29" i="17"/>
  <c r="BQ22" i="17"/>
  <c r="BP28" i="17"/>
  <c r="BT21" i="17"/>
  <c r="CD9" i="17"/>
  <c r="BP14" i="17"/>
  <c r="CG7" i="17"/>
  <c r="BR43" i="17"/>
  <c r="CC42" i="17"/>
  <c r="BO42" i="17"/>
  <c r="CE7" i="17"/>
  <c r="BQ7" i="17"/>
  <c r="CF44" i="17"/>
  <c r="BR44" i="17"/>
  <c r="CH33" i="17"/>
  <c r="BT33" i="17"/>
  <c r="CD23" i="17"/>
  <c r="BP23" i="17"/>
  <c r="CH17" i="17"/>
  <c r="BT17" i="17"/>
  <c r="CE44" i="17"/>
  <c r="BQ44" i="17"/>
  <c r="CE36" i="17"/>
  <c r="BQ36" i="17"/>
  <c r="CG33" i="17"/>
  <c r="BS33" i="17"/>
  <c r="CC31" i="17"/>
  <c r="BO31" i="17"/>
  <c r="CG25" i="17"/>
  <c r="BS25" i="17"/>
  <c r="CC23" i="17"/>
  <c r="BO23" i="17"/>
  <c r="CE20" i="17"/>
  <c r="BQ20" i="17"/>
  <c r="CC15" i="17"/>
  <c r="BO15" i="17"/>
  <c r="CE12" i="17"/>
  <c r="BQ12" i="17"/>
  <c r="CG9" i="17"/>
  <c r="BS9" i="17"/>
  <c r="CE4" i="17"/>
  <c r="BQ4" i="17"/>
  <c r="CD44" i="17"/>
  <c r="BP44" i="17"/>
  <c r="CH38" i="17"/>
  <c r="BT38" i="17"/>
  <c r="CD36" i="17"/>
  <c r="BP36" i="17"/>
  <c r="CF33" i="17"/>
  <c r="BR33" i="17"/>
  <c r="CH30" i="17"/>
  <c r="BT30" i="17"/>
  <c r="CF25" i="17"/>
  <c r="BR25" i="17"/>
  <c r="CH22" i="17"/>
  <c r="BT22" i="17"/>
  <c r="CD20" i="17"/>
  <c r="BP20" i="17"/>
  <c r="CH14" i="17"/>
  <c r="BT14" i="17"/>
  <c r="CD12" i="17"/>
  <c r="BP12" i="17"/>
  <c r="CF9" i="17"/>
  <c r="BR9" i="17"/>
  <c r="CH6" i="17"/>
  <c r="BT6" i="17"/>
  <c r="CD4" i="17"/>
  <c r="BP4" i="17"/>
  <c r="BO28" i="17"/>
  <c r="BR36" i="17"/>
  <c r="CH35" i="17"/>
  <c r="CG28" i="17"/>
  <c r="BS28" i="17"/>
  <c r="CG12" i="17"/>
  <c r="BS12" i="17"/>
  <c r="BT25" i="17"/>
  <c r="CH25" i="17"/>
  <c r="CC44" i="17"/>
  <c r="BO44" i="17"/>
  <c r="CE41" i="17"/>
  <c r="BQ41" i="17"/>
  <c r="CG38" i="17"/>
  <c r="BS38" i="17"/>
  <c r="CC36" i="17"/>
  <c r="BO36" i="17"/>
  <c r="CG30" i="17"/>
  <c r="BS30" i="17"/>
  <c r="CE25" i="17"/>
  <c r="BQ25" i="17"/>
  <c r="CG22" i="17"/>
  <c r="BS22" i="17"/>
  <c r="CC20" i="17"/>
  <c r="BO20" i="17"/>
  <c r="CG14" i="17"/>
  <c r="BS14" i="17"/>
  <c r="CC12" i="17"/>
  <c r="BO12" i="17"/>
  <c r="CE9" i="17"/>
  <c r="BQ9" i="17"/>
  <c r="CG6" i="17"/>
  <c r="BS6" i="17"/>
  <c r="BO4" i="17"/>
  <c r="CC4" i="17"/>
  <c r="BY46" i="17"/>
  <c r="CH43" i="17"/>
  <c r="BT43" i="17"/>
  <c r="CD33" i="17"/>
  <c r="BP33" i="17"/>
  <c r="CF30" i="17"/>
  <c r="BR30" i="17"/>
  <c r="CH27" i="17"/>
  <c r="BT27" i="17"/>
  <c r="CF22" i="17"/>
  <c r="BR22" i="17"/>
  <c r="CF14" i="17"/>
  <c r="BR14" i="17"/>
  <c r="CH11" i="17"/>
  <c r="BT11" i="17"/>
  <c r="CF6" i="17"/>
  <c r="BR6" i="17"/>
  <c r="BW3" i="17"/>
  <c r="BP39" i="17"/>
  <c r="BP25" i="17"/>
  <c r="BS41" i="17"/>
  <c r="BQ28" i="17"/>
  <c r="BT19" i="17"/>
  <c r="CD31" i="17"/>
  <c r="CE39" i="17"/>
  <c r="BQ39" i="17"/>
  <c r="BQ23" i="17"/>
  <c r="CE23" i="17"/>
  <c r="CG4" i="17"/>
  <c r="BS4" i="17"/>
  <c r="CF28" i="17"/>
  <c r="BR28" i="17"/>
  <c r="CG43" i="17"/>
  <c r="BS43" i="17"/>
  <c r="CC41" i="17"/>
  <c r="BO41" i="17"/>
  <c r="BS35" i="17"/>
  <c r="CG35" i="17"/>
  <c r="CC33" i="17"/>
  <c r="BO33" i="17"/>
  <c r="CE30" i="17"/>
  <c r="BQ30" i="17"/>
  <c r="CG27" i="17"/>
  <c r="BS27" i="17"/>
  <c r="CC17" i="17"/>
  <c r="BO17" i="17"/>
  <c r="CE14" i="17"/>
  <c r="BQ14" i="17"/>
  <c r="CG11" i="17"/>
  <c r="BS11" i="17"/>
  <c r="CC9" i="17"/>
  <c r="BO9" i="17"/>
  <c r="CE6" i="17"/>
  <c r="BQ6" i="17"/>
  <c r="BV3" i="17"/>
  <c r="BV47" i="17" s="1"/>
  <c r="CA3" i="17"/>
  <c r="CA47" i="17" s="1"/>
  <c r="CH40" i="17"/>
  <c r="BT40" i="17"/>
  <c r="CD38" i="17"/>
  <c r="BP38" i="17"/>
  <c r="CF35" i="17"/>
  <c r="BR35" i="17"/>
  <c r="CH32" i="17"/>
  <c r="BT32" i="17"/>
  <c r="CF27" i="17"/>
  <c r="BR27" i="17"/>
  <c r="CD22" i="17"/>
  <c r="BP22" i="17"/>
  <c r="BR19" i="17"/>
  <c r="CF19" i="17"/>
  <c r="CH16" i="17"/>
  <c r="BT16" i="17"/>
  <c r="CF11" i="17"/>
  <c r="BR11" i="17"/>
  <c r="CH8" i="17"/>
  <c r="BT8" i="17"/>
  <c r="CD6" i="17"/>
  <c r="BP6" i="17"/>
  <c r="BO39" i="17"/>
  <c r="BO25" i="17"/>
  <c r="BR41" i="17"/>
  <c r="BS19" i="17"/>
  <c r="CD30" i="17"/>
  <c r="CC34" i="17"/>
  <c r="BO34" i="17"/>
  <c r="CG20" i="17"/>
  <c r="BS20" i="17"/>
  <c r="CC10" i="17"/>
  <c r="BO10" i="17"/>
  <c r="BT41" i="17"/>
  <c r="CH41" i="17"/>
  <c r="CF20" i="17"/>
  <c r="BR20" i="17"/>
  <c r="CD15" i="17"/>
  <c r="BP15" i="17"/>
  <c r="CH9" i="17"/>
  <c r="BT9" i="17"/>
  <c r="CE43" i="17"/>
  <c r="BQ43" i="17"/>
  <c r="CG40" i="17"/>
  <c r="BS40" i="17"/>
  <c r="CC38" i="17"/>
  <c r="BO38" i="17"/>
  <c r="CE35" i="17"/>
  <c r="CG32" i="17"/>
  <c r="BS32" i="17"/>
  <c r="CC30" i="17"/>
  <c r="BO30" i="17"/>
  <c r="CE27" i="17"/>
  <c r="BQ27" i="17"/>
  <c r="CG24" i="17"/>
  <c r="BS24" i="17"/>
  <c r="CC22" i="17"/>
  <c r="BO22" i="17"/>
  <c r="CE19" i="17"/>
  <c r="BQ19" i="17"/>
  <c r="CG16" i="17"/>
  <c r="BS16" i="17"/>
  <c r="CC14" i="17"/>
  <c r="CE11" i="17"/>
  <c r="CG8" i="17"/>
  <c r="BS8" i="17"/>
  <c r="CC6" i="17"/>
  <c r="BO6" i="17"/>
  <c r="CF40" i="17"/>
  <c r="BR40" i="17"/>
  <c r="CH37" i="17"/>
  <c r="BT37" i="17"/>
  <c r="CF32" i="17"/>
  <c r="BR32" i="17"/>
  <c r="CD27" i="17"/>
  <c r="BP27" i="17"/>
  <c r="CD19" i="17"/>
  <c r="BP19" i="17"/>
  <c r="CF16" i="17"/>
  <c r="BR16" i="17"/>
  <c r="CH13" i="17"/>
  <c r="BT13" i="17"/>
  <c r="CD11" i="17"/>
  <c r="BP11" i="17"/>
  <c r="CF8" i="17"/>
  <c r="BR8" i="17"/>
  <c r="CH5" i="17"/>
  <c r="BT5" i="17"/>
  <c r="CD3" i="17"/>
  <c r="BP35" i="17"/>
  <c r="BP7" i="17"/>
  <c r="BQ33" i="17"/>
  <c r="BS17" i="17"/>
  <c r="CH24" i="17"/>
  <c r="BT3" i="17"/>
  <c r="CH3" i="17"/>
  <c r="CF12" i="17"/>
  <c r="BR12" i="17"/>
  <c r="CC3" i="17"/>
  <c r="BO43" i="17"/>
  <c r="CC43" i="17"/>
  <c r="CG37" i="17"/>
  <c r="BS37" i="17"/>
  <c r="CC35" i="17"/>
  <c r="CE32" i="17"/>
  <c r="BQ32" i="17"/>
  <c r="CG29" i="17"/>
  <c r="CC27" i="17"/>
  <c r="BO27" i="17"/>
  <c r="CE24" i="17"/>
  <c r="BQ24" i="17"/>
  <c r="CG21" i="17"/>
  <c r="BS21" i="17"/>
  <c r="CC19" i="17"/>
  <c r="BO19" i="17"/>
  <c r="CE16" i="17"/>
  <c r="BQ16" i="17"/>
  <c r="CG13" i="17"/>
  <c r="BS13" i="17"/>
  <c r="BO11" i="17"/>
  <c r="CC11" i="17"/>
  <c r="CE8" i="17"/>
  <c r="BQ8" i="17"/>
  <c r="CG5" i="17"/>
  <c r="BS5" i="17"/>
  <c r="BZ3" i="17"/>
  <c r="CH42" i="17"/>
  <c r="BT42" i="17"/>
  <c r="BP40" i="17"/>
  <c r="CD40" i="17"/>
  <c r="CF37" i="17"/>
  <c r="BR37" i="17"/>
  <c r="CH34" i="17"/>
  <c r="CD32" i="17"/>
  <c r="CF29" i="17"/>
  <c r="BR29" i="17"/>
  <c r="CH26" i="17"/>
  <c r="BT26" i="17"/>
  <c r="CD24" i="17"/>
  <c r="BP24" i="17"/>
  <c r="CF21" i="17"/>
  <c r="BR21" i="17"/>
  <c r="CH18" i="17"/>
  <c r="BT18" i="17"/>
  <c r="CD16" i="17"/>
  <c r="BP16" i="17"/>
  <c r="BO35" i="17"/>
  <c r="BO7" i="17"/>
  <c r="BQ17" i="17"/>
  <c r="CD43" i="17"/>
  <c r="CF23" i="17"/>
  <c r="CG44" i="17"/>
  <c r="BS44" i="17"/>
  <c r="CC26" i="17"/>
  <c r="BO26" i="17"/>
  <c r="BS36" i="17"/>
  <c r="CE3" i="17"/>
  <c r="BQ3" i="17"/>
  <c r="CG42" i="17"/>
  <c r="BS42" i="17"/>
  <c r="CC40" i="17"/>
  <c r="BO40" i="17"/>
  <c r="CE37" i="17"/>
  <c r="BQ37" i="17"/>
  <c r="CG34" i="17"/>
  <c r="BS34" i="17"/>
  <c r="CC32" i="17"/>
  <c r="CE29" i="17"/>
  <c r="BQ29" i="17"/>
  <c r="CG26" i="17"/>
  <c r="CC24" i="17"/>
  <c r="BO24" i="17"/>
  <c r="CE21" i="17"/>
  <c r="BQ21" i="17"/>
  <c r="CG18" i="17"/>
  <c r="BS18" i="17"/>
  <c r="CC16" i="17"/>
  <c r="BO16" i="17"/>
  <c r="CE13" i="17"/>
  <c r="BQ13" i="17"/>
  <c r="CG10" i="17"/>
  <c r="CC8" i="17"/>
  <c r="BO8" i="17"/>
  <c r="CE5" i="17"/>
  <c r="BQ5" i="17"/>
  <c r="BZ6" i="17"/>
  <c r="BR42" i="17"/>
  <c r="CF42" i="17"/>
  <c r="CH39" i="17"/>
  <c r="CD37" i="17"/>
  <c r="BP37" i="17"/>
  <c r="CF34" i="17"/>
  <c r="BR34" i="17"/>
  <c r="CH31" i="17"/>
  <c r="BT31" i="17"/>
  <c r="CD29" i="17"/>
  <c r="BP29" i="17"/>
  <c r="CF26" i="17"/>
  <c r="CH23" i="17"/>
  <c r="BT23" i="17"/>
  <c r="CD21" i="17"/>
  <c r="CF18" i="17"/>
  <c r="BR18" i="17"/>
  <c r="BT15" i="17"/>
  <c r="CH15" i="17"/>
  <c r="CD13" i="17"/>
  <c r="BP13" i="17"/>
  <c r="CF10" i="17"/>
  <c r="BR10" i="17"/>
  <c r="CH7" i="17"/>
  <c r="CD5" i="17"/>
  <c r="BP5" i="17"/>
  <c r="BW6" i="17"/>
  <c r="BP32" i="17"/>
  <c r="BO18" i="17"/>
  <c r="BR38" i="17"/>
  <c r="BR24" i="17"/>
  <c r="BR4" i="17"/>
  <c r="CD41" i="17"/>
  <c r="CF17" i="17"/>
  <c r="CE31" i="17"/>
  <c r="BQ31" i="17"/>
  <c r="CE15" i="17"/>
  <c r="BQ15" i="17"/>
  <c r="CG3" i="17"/>
  <c r="BS3" i="17"/>
  <c r="BQ42" i="17"/>
  <c r="CE42" i="17"/>
  <c r="CG39" i="17"/>
  <c r="BS39" i="17"/>
  <c r="CC37" i="17"/>
  <c r="BO37" i="17"/>
  <c r="CE34" i="17"/>
  <c r="BQ34" i="17"/>
  <c r="CG31" i="17"/>
  <c r="CC29" i="17"/>
  <c r="BO29" i="17"/>
  <c r="CE26" i="17"/>
  <c r="BQ26" i="17"/>
  <c r="CG23" i="17"/>
  <c r="BS23" i="17"/>
  <c r="CC21" i="17"/>
  <c r="CE18" i="17"/>
  <c r="BQ18" i="17"/>
  <c r="CG15" i="17"/>
  <c r="BS15" i="17"/>
  <c r="CC13" i="17"/>
  <c r="BO13" i="17"/>
  <c r="BQ10" i="17"/>
  <c r="CE10" i="17"/>
  <c r="CC5" i="17"/>
  <c r="BO5" i="17"/>
  <c r="BR3" i="17"/>
  <c r="BX6" i="17"/>
  <c r="BX46" i="17" s="1"/>
  <c r="CH44" i="17"/>
  <c r="CD42" i="17"/>
  <c r="CF39" i="17"/>
  <c r="BR39" i="17"/>
  <c r="CH36" i="17"/>
  <c r="BT36" i="17"/>
  <c r="CD34" i="17"/>
  <c r="BP34" i="17"/>
  <c r="CF31" i="17"/>
  <c r="BR31" i="17"/>
  <c r="CH28" i="17"/>
  <c r="BT28" i="17"/>
  <c r="CD26" i="17"/>
  <c r="BP26" i="17"/>
  <c r="CH20" i="17"/>
  <c r="BT20" i="17"/>
  <c r="CD18" i="17"/>
  <c r="BP18" i="17"/>
  <c r="CF15" i="17"/>
  <c r="CH12" i="17"/>
  <c r="CD10" i="17"/>
  <c r="CF7" i="17"/>
  <c r="CH4" i="17"/>
  <c r="BT4" i="17"/>
  <c r="BO32" i="17"/>
  <c r="BT44" i="17"/>
  <c r="BQ38" i="17"/>
  <c r="BR15" i="17"/>
  <c r="CE40" i="17"/>
  <c r="CD17" i="17"/>
  <c r="CF13" i="17"/>
  <c r="CH10" i="17"/>
  <c r="BT10" i="17"/>
  <c r="CD8" i="17"/>
  <c r="CF5" i="17"/>
  <c r="BR13" i="17"/>
  <c r="BG46" i="18"/>
  <c r="H57" i="16"/>
  <c r="BG47" i="18"/>
  <c r="CH47" i="17" l="1"/>
  <c r="CE47" i="17"/>
  <c r="CC47" i="17"/>
  <c r="CF47" i="17"/>
  <c r="CG47" i="17"/>
  <c r="CD47" i="17"/>
  <c r="BR47" i="17"/>
  <c r="BP47" i="17"/>
  <c r="BO47" i="17"/>
  <c r="BT47" i="17"/>
  <c r="BW47" i="17"/>
  <c r="BS47" i="17"/>
  <c r="BX47" i="17"/>
  <c r="BQ47" i="17"/>
  <c r="BZ47" i="17"/>
  <c r="BO46" i="17"/>
  <c r="BP46" i="17"/>
  <c r="BQ46" i="17"/>
  <c r="BS46" i="17"/>
  <c r="CA46" i="17"/>
  <c r="CG46" i="17"/>
  <c r="CE46" i="17"/>
  <c r="CC46" i="17"/>
  <c r="BW46" i="17"/>
  <c r="BV46" i="17"/>
  <c r="BR46" i="17"/>
  <c r="CH46" i="17"/>
  <c r="CD46" i="17"/>
  <c r="CF46" i="17"/>
  <c r="BZ46" i="17"/>
  <c r="BT46" i="17"/>
  <c r="F46" i="4" l="1"/>
  <c r="G46" i="4"/>
  <c r="H46" i="4"/>
  <c r="I46" i="4"/>
  <c r="J46" i="4"/>
  <c r="K46" i="4"/>
  <c r="L46" i="4"/>
  <c r="M46" i="4"/>
  <c r="N46" i="4"/>
  <c r="O46" i="4"/>
  <c r="F47" i="4"/>
  <c r="G47" i="4"/>
  <c r="H47" i="4"/>
  <c r="I47" i="4"/>
  <c r="J47" i="4"/>
  <c r="K47" i="4"/>
  <c r="L47" i="4"/>
  <c r="M47" i="4"/>
  <c r="N47" i="4"/>
  <c r="O47" i="4"/>
</calcChain>
</file>

<file path=xl/sharedStrings.xml><?xml version="1.0" encoding="utf-8"?>
<sst xmlns="http://schemas.openxmlformats.org/spreadsheetml/2006/main" count="1007" uniqueCount="258">
  <si>
    <t>24 - 27</t>
  </si>
  <si>
    <t>Masters Degree or Diploma</t>
  </si>
  <si>
    <t>Other</t>
  </si>
  <si>
    <t>No</t>
  </si>
  <si>
    <t>2.6 - 5.4</t>
  </si>
  <si>
    <t>1.5 - 1.8</t>
  </si>
  <si>
    <t>2.2 - 4.7</t>
  </si>
  <si>
    <t>2.7 - 5.9</t>
  </si>
  <si>
    <t>Yes</t>
  </si>
  <si>
    <t>1.7 - 1.7</t>
  </si>
  <si>
    <t>28 - 31</t>
  </si>
  <si>
    <t>m</t>
  </si>
  <si>
    <t>Employee at college/university/research institution</t>
  </si>
  <si>
    <t>Trade School</t>
  </si>
  <si>
    <t>Student</t>
  </si>
  <si>
    <t>20 - 23</t>
  </si>
  <si>
    <t>Bachelors Degree</t>
  </si>
  <si>
    <t>2.8 - 5.7</t>
  </si>
  <si>
    <t>31 - 35</t>
  </si>
  <si>
    <t>High School/Secondary School</t>
  </si>
  <si>
    <t>41 - 50</t>
  </si>
  <si>
    <t>Ph.D. or higher</t>
  </si>
  <si>
    <t>51 +</t>
  </si>
  <si>
    <t>Staatsexamen</t>
  </si>
  <si>
    <t>2.0 - 5.9</t>
  </si>
  <si>
    <t>1.4 - 3.0</t>
  </si>
  <si>
    <t>3.4 - 5.2</t>
  </si>
  <si>
    <t>2.5 - 4.1</t>
  </si>
  <si>
    <t>2.2 - 3.6</t>
  </si>
  <si>
    <t>2.0 - 4.5</t>
  </si>
  <si>
    <t>1.6 - 6.6</t>
  </si>
  <si>
    <t>Age</t>
  </si>
  <si>
    <t>Gender</t>
  </si>
  <si>
    <t>Degree</t>
  </si>
  <si>
    <t>Occupation</t>
  </si>
  <si>
    <t>ID</t>
  </si>
  <si>
    <t>Survey ID</t>
  </si>
  <si>
    <t>Pie Chart</t>
  </si>
  <si>
    <t>Bar Chart</t>
  </si>
  <si>
    <t>Line Chart</t>
  </si>
  <si>
    <t>Area Chart</t>
  </si>
  <si>
    <t>Scatterplot</t>
  </si>
  <si>
    <t>Radar Chart</t>
  </si>
  <si>
    <t>Treemap</t>
  </si>
  <si>
    <t>Network Graph</t>
  </si>
  <si>
    <t>How familiar are you with the following visualizations?</t>
  </si>
  <si>
    <t>general</t>
  </si>
  <si>
    <t>short/far sighted</t>
  </si>
  <si>
    <t>red-green color blindness</t>
  </si>
  <si>
    <t>blue-yellow color blindness</t>
  </si>
  <si>
    <t>color blindness</t>
  </si>
  <si>
    <t>Eye conditions</t>
  </si>
  <si>
    <t>Barchart</t>
  </si>
  <si>
    <t>Visual Literacy</t>
  </si>
  <si>
    <t>A</t>
  </si>
  <si>
    <t>Task ID</t>
  </si>
  <si>
    <t>Chart Type</t>
  </si>
  <si>
    <t>Adaption</t>
  </si>
  <si>
    <t>Question</t>
  </si>
  <si>
    <t>B</t>
  </si>
  <si>
    <t>N</t>
  </si>
  <si>
    <t>What is the average Life Expectancy for the 4 Countries belonging to Arab States below?</t>
  </si>
  <si>
    <t>What is the Range of values for Children per Women in South Asian Countries?</t>
  </si>
  <si>
    <t>What is the sum of GDP per Capita for all Countries with a GDP per Capita above 3000 in the year 2015?</t>
  </si>
  <si>
    <t>What is the average Child Survival Rate for South Asian Countries?</t>
  </si>
  <si>
    <t>In how many regions is the Life Expectancy of 2006 above 70 years?</t>
  </si>
  <si>
    <t>What is the average Life Expectancy for the 5 East-Asia &amp; Pacific Countries below?</t>
  </si>
  <si>
    <t>S</t>
  </si>
  <si>
    <t>What is the Range of Values for Children per Women in OECD Countries?</t>
  </si>
  <si>
    <t>What is the sum of GDP per Capita for all Countries with a GDP per Capita above 35000 in the year 1996?</t>
  </si>
  <si>
    <t>What is the average Child Survival Rate for East-Asian &amp; Pacific Countries?</t>
  </si>
  <si>
    <t>In how many Regions is the Life Expectancy of 1990 higher than 65?</t>
  </si>
  <si>
    <t>What is the average Life Expectancy for the 4 Sub-Sahara African Countries below?</t>
  </si>
  <si>
    <t>What is the Range of values for Children per Women in Latin American Countries?</t>
  </si>
  <si>
    <t>What is the sum of GDP per Capita for all Countries with a GDP per Capita above 2500 in the year 2012?</t>
  </si>
  <si>
    <t>What is the average Child Survival Rate for East-European &amp; Centr.-Asian Countries?</t>
  </si>
  <si>
    <t>In how many regions is the Life Expectancy of 1977 below 60 years?</t>
  </si>
  <si>
    <t>What is the average Life Expectancy for the 5 Latin American Countries below?</t>
  </si>
  <si>
    <t>What is the Range of Values for Children per Women in East-Asian &amp; Pacific Countries?</t>
  </si>
  <si>
    <t>What is the sum of GDP per Capita for all Countries with a GDP per Capita below 30000€ in the year 2000?</t>
  </si>
  <si>
    <t>What is the average Child Survival Rate for Arab States?</t>
  </si>
  <si>
    <t>In how many Regions is the Life Expectancy of 2018 higher than 70?</t>
  </si>
  <si>
    <t>Questionnaire Page</t>
  </si>
  <si>
    <t>Tasktype</t>
  </si>
  <si>
    <t>While using the visualization I perceived it as|unpredictable|predictable</t>
  </si>
  <si>
    <t>While using the visualization I perceived it as|obstructive|supportive</t>
  </si>
  <si>
    <t>While using the visualization I perceived it as|not secure|secure</t>
  </si>
  <si>
    <t>While using the visualization I perceived it as|not meeting expectations|meeting expectations</t>
  </si>
  <si>
    <t>I consider the visualization as|useless|useful</t>
  </si>
  <si>
    <t>consider the visualization as|not helpful|helpful</t>
  </si>
  <si>
    <t>I consider the visualization as|not beneficial|beneficial</t>
  </si>
  <si>
    <t>I consider the visualization as|not rewarding|rewarding</t>
  </si>
  <si>
    <t>In my opinion, using the visualization is|difficult|easy</t>
  </si>
  <si>
    <t>In my opinion, using the visualization is|illogical|logical</t>
  </si>
  <si>
    <t>In my opinion, using the visualization is|not plausible|plausible</t>
  </si>
  <si>
    <t>In my opinion, using the visualization is|inconclusive|conclusive</t>
  </si>
  <si>
    <t>B + N</t>
  </si>
  <si>
    <t>S + N</t>
  </si>
  <si>
    <t>B + A</t>
  </si>
  <si>
    <t>S + A</t>
  </si>
  <si>
    <t>Question ID</t>
  </si>
  <si>
    <t>Q1</t>
  </si>
  <si>
    <t>Q2</t>
  </si>
  <si>
    <t>Q3</t>
  </si>
  <si>
    <t>What frustrated you most during these tasks?</t>
  </si>
  <si>
    <t>What did you like most about the barchart/scatterplot visualizations or their parts? (e.g. Labels, Legend, Tasks)</t>
  </si>
  <si>
    <t>Do you have any additional critique or comments?</t>
  </si>
  <si>
    <t>Q5</t>
  </si>
  <si>
    <t>Q6</t>
  </si>
  <si>
    <t>Q7</t>
  </si>
  <si>
    <t>Q4</t>
  </si>
  <si>
    <t>Which scatterplot do you prefer?</t>
  </si>
  <si>
    <t>Which barchart do you prefer? Comment</t>
  </si>
  <si>
    <t>Which barchart do you prefer?</t>
  </si>
  <si>
    <t>Which scatterplot do you prefer? Comment</t>
  </si>
  <si>
    <t>Tasks</t>
  </si>
  <si>
    <t>UX Questions</t>
  </si>
  <si>
    <t>Q1+Q2</t>
  </si>
  <si>
    <t>Q3+Q4</t>
  </si>
  <si>
    <t>Other Questions</t>
  </si>
  <si>
    <t>Mean</t>
  </si>
  <si>
    <t>SD</t>
  </si>
  <si>
    <t>Answer</t>
  </si>
  <si>
    <t>w</t>
  </si>
  <si>
    <t>Possible Answers</t>
  </si>
  <si>
    <t>2.4 - 2.8</t>
  </si>
  <si>
    <t>4.0 - 5.9</t>
  </si>
  <si>
    <t>1.2 - 5.4</t>
  </si>
  <si>
    <t>1.9 - 3.6</t>
  </si>
  <si>
    <t>2.4 - 5.1</t>
  </si>
  <si>
    <t>2.7 - 2.9</t>
  </si>
  <si>
    <t>2.6  - 5.4</t>
  </si>
  <si>
    <t>1.7 - 2.8</t>
  </si>
  <si>
    <t>1.6  - 2.1</t>
  </si>
  <si>
    <t>1.9 - 2.5</t>
  </si>
  <si>
    <t>1.4 - 5.9</t>
  </si>
  <si>
    <t>2.2 - 2.9</t>
  </si>
  <si>
    <t>2.2 - 3.4</t>
  </si>
  <si>
    <t>1.2 - 3.4</t>
  </si>
  <si>
    <t>-</t>
  </si>
  <si>
    <t>Error Rate</t>
  </si>
  <si>
    <t>Bar</t>
  </si>
  <si>
    <t>Scatter</t>
  </si>
  <si>
    <t>Gr1</t>
  </si>
  <si>
    <t>Gr2</t>
  </si>
  <si>
    <t>Gr3</t>
  </si>
  <si>
    <t>NA</t>
  </si>
  <si>
    <t>Total</t>
  </si>
  <si>
    <t>36 - 40</t>
  </si>
  <si>
    <t>Compute Derived Value</t>
  </si>
  <si>
    <t>Filter</t>
  </si>
  <si>
    <t>Range</t>
  </si>
  <si>
    <t>DemoDeviceTime. Question time: DemoDevice</t>
  </si>
  <si>
    <t>DemoAgeTime. Question time: DemoAge</t>
  </si>
  <si>
    <t>DemoGenderTime. Question time: DemoGender</t>
  </si>
  <si>
    <t>DemoEduTime. Question time: DemoEdu</t>
  </si>
  <si>
    <t>DemoOccupTime. Question time: DemoOccup</t>
  </si>
  <si>
    <t>DemoSemesterTime. Question time: DemoSemester</t>
  </si>
  <si>
    <t>DemoStudyFieldTime. Question time: DemoStudyField</t>
  </si>
  <si>
    <t>DemoWorkUniTime. Question time: DemoWorkUni</t>
  </si>
  <si>
    <t>DemoVisFamTime. Question time: DemoVisFam</t>
  </si>
  <si>
    <t>DemoEyeTime. Question time: DemoEye</t>
  </si>
  <si>
    <t>DemoEyeYTime. Question time: DemoEyeY</t>
  </si>
  <si>
    <t>groupTime15712. Group time: VisualizationLiteracy</t>
  </si>
  <si>
    <t>VLBarchartTime. Question time: VLBarchart</t>
  </si>
  <si>
    <t>VLScatterplotTime. Question time: VLScatterplot</t>
  </si>
  <si>
    <t>groupTime15635. Group time: TasksNon</t>
  </si>
  <si>
    <t>TaskNote1Time. Question time: TaskNote1</t>
  </si>
  <si>
    <t>CDVaverage2NATime. Question time: CDVaverage2NA</t>
  </si>
  <si>
    <t>FilterRangeNATime. Question time: FilterRangeNA</t>
  </si>
  <si>
    <t>FilterCDVsumNATime. Question time: FilterCDVsumNA</t>
  </si>
  <si>
    <t>CDVaverage1NATime. Question time: CDVaverage1NA</t>
  </si>
  <si>
    <t>FilterCDVcountNATime. Question time: FilterCDVcountNA</t>
  </si>
  <si>
    <t>UXSlider1Time. Question time: UXSlider1</t>
  </si>
  <si>
    <t>TaskNote2Time. Question time: TaskNote2</t>
  </si>
  <si>
    <t>CDVaverageSp2NATime. Question time: CDVaverageSp2NA</t>
  </si>
  <si>
    <t>FilterRangeSpNATime. Question time: FilterRangeSpNA</t>
  </si>
  <si>
    <t>FilterCDVsumSpNATime. Question time: FilterCDVsumSpNA</t>
  </si>
  <si>
    <t>CDVaverageSp1NATime. Question time: CDVaverageSp1NA</t>
  </si>
  <si>
    <t>FilterCDVcountSpNATime. Question time: FilterCDVcountSpNA</t>
  </si>
  <si>
    <t>UXSlider2Time. Question time: UXSlider2</t>
  </si>
  <si>
    <t>groupTime15636. Group time: TasksAdapted</t>
  </si>
  <si>
    <t>TaskNote3Time. Question time: TaskNote3</t>
  </si>
  <si>
    <t>CDVaverage2ATime. Question time: CDVaverage2A</t>
  </si>
  <si>
    <t>FilterRangeATime. Question time: FilterRangeA</t>
  </si>
  <si>
    <t>FilterCDVsumATime. Question time: FilterCDVsumA</t>
  </si>
  <si>
    <t>CDVaverage1ATime. Question time: CDVaverage1A</t>
  </si>
  <si>
    <t>FilterCDVcountATime. Question time: FilterCDVcountA</t>
  </si>
  <si>
    <t>UXSlider3Time. Question time: UXSlider3</t>
  </si>
  <si>
    <t>TaskNote4Time. Question time: TaskNote4</t>
  </si>
  <si>
    <t>CDVaverageSp2ATime. Question time: CDVaverageSp2A</t>
  </si>
  <si>
    <t>FilterRangeSpATime. Question time: FilterRangeSpA</t>
  </si>
  <si>
    <t>FilterCDVsumSpATime. Question time: FilterCDVsumSpA</t>
  </si>
  <si>
    <t>CDVaverageSp1ATime. Question time: CDVaverageSp1A</t>
  </si>
  <si>
    <t>FilterCDVcountSpATime. Question time: FilterCDVcountSpA</t>
  </si>
  <si>
    <t>UXSlider4Time. Question time: UXSlider4</t>
  </si>
  <si>
    <t>groupTime15642. Group time: UX Evaluation (Large)</t>
  </si>
  <si>
    <t>UXCompareTime. Question time: UXCompare</t>
  </si>
  <si>
    <t>UXCompareBarTime. Question time: UXCompareBar</t>
  </si>
  <si>
    <t>UXFrustrationTime. Question time: UXFrustration</t>
  </si>
  <si>
    <t>UXLikeTime. Question time: UXLike</t>
  </si>
  <si>
    <t>UXAddCommentsTime. Question time: UXAddComments</t>
  </si>
  <si>
    <t>M+2*SD</t>
  </si>
  <si>
    <t>%</t>
  </si>
  <si>
    <t>Chartype</t>
  </si>
  <si>
    <t>B-N-D-1</t>
  </si>
  <si>
    <t>B-N-D-2</t>
  </si>
  <si>
    <t>B-N-D-3</t>
  </si>
  <si>
    <t>B-N-D-4</t>
  </si>
  <si>
    <t>B-N-U-1</t>
  </si>
  <si>
    <t>B-N-U-2</t>
  </si>
  <si>
    <t>B-N-U-3</t>
  </si>
  <si>
    <t>B-N-U-4</t>
  </si>
  <si>
    <t>B-N-I-1</t>
  </si>
  <si>
    <t>B-N-I-2</t>
  </si>
  <si>
    <t>B-N-I-3</t>
  </si>
  <si>
    <t>B-N-I-4</t>
  </si>
  <si>
    <t>S-N-D-1</t>
  </si>
  <si>
    <t>S-N-U-1</t>
  </si>
  <si>
    <t>S-N-I-1</t>
  </si>
  <si>
    <t>B-A-D-1</t>
  </si>
  <si>
    <t>B-A-U-1</t>
  </si>
  <si>
    <t>B-A-I-1</t>
  </si>
  <si>
    <t>S-A-D-1</t>
  </si>
  <si>
    <t>S-A-U-1</t>
  </si>
  <si>
    <t>S-A-I-1</t>
  </si>
  <si>
    <t>S-N-D-2</t>
  </si>
  <si>
    <t>S-N-D-3</t>
  </si>
  <si>
    <t>S-N-D-4</t>
  </si>
  <si>
    <t>S-N-U-2</t>
  </si>
  <si>
    <t>S-N-U-3</t>
  </si>
  <si>
    <t>S-N-U-4</t>
  </si>
  <si>
    <t>S-N-I-2</t>
  </si>
  <si>
    <t>S-N-I-3</t>
  </si>
  <si>
    <t>S-N-I-4</t>
  </si>
  <si>
    <t>B-A-D-2</t>
  </si>
  <si>
    <t>B-A-D-3</t>
  </si>
  <si>
    <t>B-A-D-4</t>
  </si>
  <si>
    <t>B-A-U-2</t>
  </si>
  <si>
    <t>B-A-U-3</t>
  </si>
  <si>
    <t>B-A-U-4</t>
  </si>
  <si>
    <t>B-A-I-2</t>
  </si>
  <si>
    <t>B-A-I-3</t>
  </si>
  <si>
    <t>B-A-I-4</t>
  </si>
  <si>
    <t>S-A-D-2</t>
  </si>
  <si>
    <t>S-A-D-3</t>
  </si>
  <si>
    <t>S-A-D-4</t>
  </si>
  <si>
    <t>S-A-U-2</t>
  </si>
  <si>
    <t>S-A-U-3</t>
  </si>
  <si>
    <t>S-A-U-4</t>
  </si>
  <si>
    <t>S-A-I-2</t>
  </si>
  <si>
    <t>S-A-I-3</t>
  </si>
  <si>
    <t>S-A-I-4</t>
  </si>
  <si>
    <t>Visual Literacy Score</t>
  </si>
  <si>
    <t>PID</t>
  </si>
  <si>
    <t>Times</t>
  </si>
  <si>
    <t>The green highlighted answer are the correct ones.</t>
  </si>
  <si>
    <t>Correct Answers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</si>
</sst>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h:mm:ss;@"/>
  </numFmts>
  <fonts count="1" x14ac:knownFonts="1"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 applyFont="1"/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9" xfId="0" applyFont="1" applyBorder="1"/>
    <xf numFmtId="0" fontId="0" fillId="0" borderId="8" xfId="0" applyFont="1" applyBorder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2" xfId="0" applyFont="1" applyBorder="1" applyAlignment="1">
      <alignment horizontal="center"/>
    </xf>
    <xf numFmtId="0" fontId="0" fillId="2" borderId="0" xfId="0" applyFont="1" applyFill="1"/>
    <xf numFmtId="0" fontId="0" fillId="3" borderId="0" xfId="0" applyFont="1" applyFill="1"/>
    <xf numFmtId="0" fontId="0" fillId="0" borderId="0" xfId="0" applyFont="1" applyBorder="1"/>
    <xf numFmtId="0" fontId="0" fillId="0" borderId="0" xfId="0" applyFont="1" applyFill="1" applyBorder="1"/>
    <xf numFmtId="0" fontId="0" fillId="3" borderId="1" xfId="0" applyFont="1" applyFill="1" applyBorder="1"/>
    <xf numFmtId="0" fontId="0" fillId="2" borderId="1" xfId="0" applyFont="1" applyFill="1" applyBorder="1"/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/>
    <xf numFmtId="0" fontId="0" fillId="0" borderId="5" xfId="0" applyFont="1" applyFill="1" applyBorder="1" applyAlignment="1">
      <alignment horizontal="center"/>
    </xf>
    <xf numFmtId="0" fontId="0" fillId="0" borderId="2" xfId="0" applyFont="1" applyFill="1" applyBorder="1"/>
    <xf numFmtId="0" fontId="0" fillId="0" borderId="6" xfId="0" applyFont="1" applyFill="1" applyBorder="1"/>
    <xf numFmtId="0" fontId="0" fillId="0" borderId="5" xfId="0" applyFont="1" applyFill="1" applyBorder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0" fontId="0" fillId="4" borderId="0" xfId="0" applyFont="1" applyFill="1" applyAlignment="1">
      <alignment horizontal="right"/>
    </xf>
    <xf numFmtId="0" fontId="0" fillId="4" borderId="0" xfId="0" applyFont="1" applyFill="1" applyBorder="1" applyAlignment="1">
      <alignment horizontal="right"/>
    </xf>
    <xf numFmtId="0" fontId="0" fillId="0" borderId="0" xfId="0" applyNumberFormat="1" applyFont="1" applyAlignment="1">
      <alignment horizontal="right"/>
    </xf>
    <xf numFmtId="0" fontId="0" fillId="0" borderId="5" xfId="0" applyNumberFormat="1" applyFont="1" applyBorder="1" applyAlignment="1">
      <alignment horizontal="right"/>
    </xf>
    <xf numFmtId="0" fontId="0" fillId="0" borderId="0" xfId="0" applyNumberFormat="1" applyFont="1"/>
    <xf numFmtId="0" fontId="0" fillId="0" borderId="5" xfId="0" applyNumberFormat="1" applyFont="1" applyBorder="1"/>
    <xf numFmtId="0" fontId="0" fillId="0" borderId="0" xfId="0" applyFont="1" applyAlignment="1"/>
    <xf numFmtId="165" fontId="0" fillId="0" borderId="0" xfId="0" applyNumberFormat="1" applyFont="1"/>
    <xf numFmtId="165" fontId="0" fillId="0" borderId="5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4" borderId="1" xfId="0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3" xfId="0" applyFont="1" applyBorder="1"/>
    <xf numFmtId="165" fontId="0" fillId="0" borderId="13" xfId="0" applyNumberFormat="1" applyFont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0" fillId="0" borderId="5" xfId="0" applyFont="1" applyFill="1" applyBorder="1" applyAlignment="1">
      <alignment horizontal="right"/>
    </xf>
    <xf numFmtId="0" fontId="0" fillId="0" borderId="15" xfId="0" applyFont="1" applyBorder="1"/>
    <xf numFmtId="0" fontId="0" fillId="0" borderId="14" xfId="0" applyFont="1" applyBorder="1"/>
    <xf numFmtId="2" fontId="0" fillId="0" borderId="0" xfId="0" applyNumberFormat="1" applyFont="1"/>
    <xf numFmtId="2" fontId="0" fillId="0" borderId="8" xfId="0" applyNumberFormat="1" applyFont="1" applyBorder="1"/>
    <xf numFmtId="2" fontId="0" fillId="0" borderId="5" xfId="0" applyNumberFormat="1" applyFont="1" applyBorder="1"/>
    <xf numFmtId="2" fontId="0" fillId="0" borderId="0" xfId="0" applyNumberFormat="1" applyFont="1" applyBorder="1"/>
    <xf numFmtId="166" fontId="0" fillId="0" borderId="0" xfId="0" applyNumberFormat="1" applyFont="1"/>
    <xf numFmtId="0" fontId="0" fillId="0" borderId="7" xfId="0" applyFont="1" applyBorder="1"/>
    <xf numFmtId="0" fontId="0" fillId="0" borderId="2" xfId="0" applyNumberFormat="1" applyFont="1" applyBorder="1" applyAlignment="1">
      <alignment vertical="top"/>
    </xf>
    <xf numFmtId="0" fontId="0" fillId="0" borderId="6" xfId="0" applyNumberFormat="1" applyFont="1" applyBorder="1" applyAlignment="1">
      <alignment vertical="top"/>
    </xf>
    <xf numFmtId="0" fontId="0" fillId="0" borderId="16" xfId="0" applyFont="1" applyBorder="1"/>
    <xf numFmtId="0" fontId="0" fillId="0" borderId="17" xfId="0" applyFont="1" applyBorder="1"/>
    <xf numFmtId="0" fontId="0" fillId="0" borderId="16" xfId="0" applyFont="1" applyBorder="1" applyAlignment="1">
      <alignment horizontal="right"/>
    </xf>
    <xf numFmtId="0" fontId="0" fillId="4" borderId="16" xfId="0" applyFont="1" applyFill="1" applyBorder="1" applyAlignment="1">
      <alignment horizontal="right"/>
    </xf>
    <xf numFmtId="0" fontId="0" fillId="0" borderId="18" xfId="0" applyFont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0" fillId="4" borderId="18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0" fillId="0" borderId="11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10" xfId="0" applyFont="1" applyFill="1" applyBorder="1" applyAlignment="1">
      <alignment horizontal="center" vertical="top"/>
    </xf>
    <xf numFmtId="0" fontId="0" fillId="0" borderId="6" xfId="0" applyFont="1" applyFill="1" applyBorder="1" applyAlignment="1">
      <alignment horizontal="center" vertical="top"/>
    </xf>
    <xf numFmtId="0" fontId="0" fillId="0" borderId="19" xfId="0" applyFont="1" applyBorder="1"/>
    <xf numFmtId="0" fontId="0" fillId="0" borderId="20" xfId="0" applyFont="1" applyBorder="1"/>
    <xf numFmtId="0" fontId="0" fillId="0" borderId="16" xfId="0" applyNumberFormat="1" applyFont="1" applyBorder="1"/>
    <xf numFmtId="0" fontId="0" fillId="0" borderId="17" xfId="0" applyNumberFormat="1" applyFont="1" applyBorder="1"/>
    <xf numFmtId="165" fontId="0" fillId="0" borderId="0" xfId="0" applyNumberFormat="1" applyFont="1" applyBorder="1"/>
    <xf numFmtId="0" fontId="0" fillId="0" borderId="13" xfId="0" applyNumberFormat="1" applyFont="1" applyBorder="1"/>
    <xf numFmtId="0" fontId="0" fillId="0" borderId="14" xfId="0" applyNumberFormat="1" applyFont="1" applyBorder="1"/>
    <xf numFmtId="0" fontId="0" fillId="0" borderId="23" xfId="0" applyFont="1" applyBorder="1"/>
    <xf numFmtId="2" fontId="0" fillId="0" borderId="16" xfId="0" applyNumberFormat="1" applyFont="1" applyBorder="1"/>
    <xf numFmtId="165" fontId="0" fillId="0" borderId="16" xfId="0" applyNumberFormat="1" applyFont="1" applyBorder="1"/>
    <xf numFmtId="2" fontId="0" fillId="0" borderId="17" xfId="0" applyNumberFormat="1" applyFont="1" applyBorder="1"/>
    <xf numFmtId="2" fontId="0" fillId="0" borderId="13" xfId="0" applyNumberFormat="1" applyFont="1" applyBorder="1"/>
    <xf numFmtId="2" fontId="0" fillId="0" borderId="14" xfId="0" applyNumberFormat="1" applyFont="1" applyBorder="1"/>
    <xf numFmtId="0" fontId="0" fillId="0" borderId="16" xfId="0" applyFont="1" applyFill="1" applyBorder="1"/>
    <xf numFmtId="0" fontId="0" fillId="0" borderId="17" xfId="0" applyFont="1" applyFill="1" applyBorder="1"/>
    <xf numFmtId="166" fontId="0" fillId="0" borderId="16" xfId="0" applyNumberFormat="1" applyFont="1" applyBorder="1"/>
    <xf numFmtId="166" fontId="0" fillId="0" borderId="17" xfId="0" applyNumberFormat="1" applyFont="1" applyBorder="1"/>
    <xf numFmtId="166" fontId="0" fillId="0" borderId="13" xfId="0" applyNumberFormat="1" applyFont="1" applyBorder="1"/>
    <xf numFmtId="166" fontId="0" fillId="0" borderId="14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2" fontId="0" fillId="0" borderId="20" xfId="0" applyNumberFormat="1" applyFont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</cellXfs>
  <cellStyles count="1">
    <cellStyle name="Standard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workbookViewId="0">
      <selection activeCell="E38" sqref="E38"/>
    </sheetView>
  </sheetViews>
  <sheetFormatPr baseColWidth="10" defaultRowHeight="12.75" x14ac:dyDescent="0.2"/>
  <cols>
    <col min="5" max="5" width="30.28515625" customWidth="1"/>
    <col min="6" max="6" width="100.140625" customWidth="1"/>
    <col min="7" max="7" width="12.7109375" style="5" customWidth="1"/>
    <col min="14" max="14" width="11.42578125" style="2"/>
    <col min="15" max="15" width="20.42578125" customWidth="1"/>
    <col min="16" max="19" width="8.28515625" customWidth="1"/>
  </cols>
  <sheetData>
    <row r="1" spans="1:15" x14ac:dyDescent="0.2">
      <c r="G1" s="111" t="s">
        <v>82</v>
      </c>
      <c r="H1" s="105" t="s">
        <v>124</v>
      </c>
      <c r="I1" s="106"/>
      <c r="J1" s="106"/>
      <c r="K1" s="106"/>
      <c r="L1" s="106"/>
      <c r="M1" s="106"/>
      <c r="N1" s="106"/>
      <c r="O1" s="110" t="s">
        <v>257</v>
      </c>
    </row>
    <row r="2" spans="1:15" x14ac:dyDescent="0.2">
      <c r="G2" s="111"/>
      <c r="H2" s="30">
        <v>1</v>
      </c>
      <c r="I2" s="28">
        <v>2</v>
      </c>
      <c r="J2" s="28">
        <v>3</v>
      </c>
      <c r="K2" s="28">
        <v>4</v>
      </c>
      <c r="L2" s="28">
        <v>5</v>
      </c>
      <c r="M2" s="28">
        <v>6</v>
      </c>
      <c r="N2" s="29">
        <v>7</v>
      </c>
      <c r="O2" s="110"/>
    </row>
    <row r="3" spans="1:15" s="3" customFormat="1" ht="13.5" thickBot="1" x14ac:dyDescent="0.25">
      <c r="A3" s="3" t="s">
        <v>55</v>
      </c>
      <c r="B3" s="3" t="s">
        <v>56</v>
      </c>
      <c r="C3" s="3" t="s">
        <v>57</v>
      </c>
      <c r="D3" s="104" t="s">
        <v>83</v>
      </c>
      <c r="E3" s="104"/>
      <c r="F3" s="3" t="s">
        <v>58</v>
      </c>
      <c r="G3" s="112"/>
      <c r="H3" s="12" t="s">
        <v>122</v>
      </c>
      <c r="I3" s="12" t="s">
        <v>122</v>
      </c>
      <c r="J3" s="12" t="s">
        <v>122</v>
      </c>
      <c r="K3" s="12" t="s">
        <v>122</v>
      </c>
      <c r="L3" s="12" t="s">
        <v>122</v>
      </c>
      <c r="M3" s="12" t="s">
        <v>122</v>
      </c>
      <c r="N3" s="46" t="s">
        <v>122</v>
      </c>
      <c r="O3" s="104"/>
    </row>
    <row r="4" spans="1:15" ht="13.5" thickTop="1" x14ac:dyDescent="0.2">
      <c r="A4">
        <v>1</v>
      </c>
      <c r="B4" t="s">
        <v>59</v>
      </c>
      <c r="C4" t="s">
        <v>60</v>
      </c>
      <c r="D4" t="s">
        <v>150</v>
      </c>
      <c r="E4" t="s">
        <v>149</v>
      </c>
      <c r="F4" s="1" t="s">
        <v>61</v>
      </c>
      <c r="G4" s="5">
        <v>15</v>
      </c>
      <c r="H4" s="9">
        <v>62.6</v>
      </c>
      <c r="I4" s="33">
        <v>68.099999999999994</v>
      </c>
      <c r="J4" s="9">
        <v>69.2</v>
      </c>
      <c r="K4" s="9">
        <v>72.400000000000006</v>
      </c>
      <c r="L4" s="9">
        <v>66.099999999999994</v>
      </c>
      <c r="M4" s="9">
        <v>64.3</v>
      </c>
      <c r="N4" s="47">
        <v>75.5</v>
      </c>
      <c r="O4" s="31">
        <v>68.099999999999994</v>
      </c>
    </row>
    <row r="5" spans="1:15" x14ac:dyDescent="0.2">
      <c r="A5">
        <v>2</v>
      </c>
      <c r="B5" t="s">
        <v>59</v>
      </c>
      <c r="C5" t="s">
        <v>60</v>
      </c>
      <c r="D5" t="s">
        <v>150</v>
      </c>
      <c r="E5" t="s">
        <v>151</v>
      </c>
      <c r="F5" t="s">
        <v>62</v>
      </c>
      <c r="G5" s="5">
        <v>16</v>
      </c>
      <c r="H5" s="31" t="s">
        <v>125</v>
      </c>
      <c r="I5" s="31" t="s">
        <v>24</v>
      </c>
      <c r="J5" s="31" t="s">
        <v>127</v>
      </c>
      <c r="K5" s="34" t="s">
        <v>4</v>
      </c>
      <c r="L5" s="31" t="s">
        <v>128</v>
      </c>
      <c r="M5" s="31" t="s">
        <v>129</v>
      </c>
      <c r="N5" s="47" t="s">
        <v>28</v>
      </c>
      <c r="O5" s="31" t="s">
        <v>4</v>
      </c>
    </row>
    <row r="6" spans="1:15" x14ac:dyDescent="0.2">
      <c r="A6">
        <v>3</v>
      </c>
      <c r="B6" t="s">
        <v>59</v>
      </c>
      <c r="C6" t="s">
        <v>60</v>
      </c>
      <c r="D6" t="s">
        <v>150</v>
      </c>
      <c r="E6" t="s">
        <v>149</v>
      </c>
      <c r="F6" t="s">
        <v>63</v>
      </c>
      <c r="G6" s="5">
        <v>17</v>
      </c>
      <c r="H6" s="9">
        <v>13100</v>
      </c>
      <c r="I6" s="9">
        <v>22400</v>
      </c>
      <c r="J6" s="33">
        <v>16900</v>
      </c>
      <c r="K6" s="9">
        <v>46200</v>
      </c>
      <c r="L6" s="9">
        <v>18300</v>
      </c>
      <c r="M6" s="9">
        <v>11400</v>
      </c>
      <c r="N6" s="47">
        <v>28900</v>
      </c>
      <c r="O6" s="31">
        <v>16900</v>
      </c>
    </row>
    <row r="7" spans="1:15" x14ac:dyDescent="0.2">
      <c r="A7">
        <v>4</v>
      </c>
      <c r="B7" t="s">
        <v>59</v>
      </c>
      <c r="C7" t="s">
        <v>60</v>
      </c>
      <c r="D7" t="s">
        <v>150</v>
      </c>
      <c r="E7" t="s">
        <v>149</v>
      </c>
      <c r="F7" t="s">
        <v>64</v>
      </c>
      <c r="G7" s="5">
        <v>18</v>
      </c>
      <c r="H7" s="9">
        <v>97.2</v>
      </c>
      <c r="I7" s="9">
        <v>72.5</v>
      </c>
      <c r="J7" s="9">
        <v>85.4</v>
      </c>
      <c r="K7" s="33">
        <v>87.8</v>
      </c>
      <c r="L7" s="9">
        <v>93.1</v>
      </c>
      <c r="M7" s="9">
        <v>82</v>
      </c>
      <c r="N7" s="47">
        <v>90</v>
      </c>
      <c r="O7" s="32">
        <v>0.878</v>
      </c>
    </row>
    <row r="8" spans="1:15" ht="13.5" thickBot="1" x14ac:dyDescent="0.25">
      <c r="A8">
        <v>5</v>
      </c>
      <c r="B8" t="s">
        <v>59</v>
      </c>
      <c r="C8" t="s">
        <v>60</v>
      </c>
      <c r="D8" t="s">
        <v>150</v>
      </c>
      <c r="E8" t="s">
        <v>149</v>
      </c>
      <c r="F8" t="s">
        <v>65</v>
      </c>
      <c r="G8" s="5">
        <v>19</v>
      </c>
      <c r="H8" s="9">
        <v>3</v>
      </c>
      <c r="I8" s="33">
        <v>4</v>
      </c>
      <c r="J8" s="9">
        <v>5</v>
      </c>
      <c r="K8" s="9">
        <v>6</v>
      </c>
      <c r="L8" s="9">
        <v>2</v>
      </c>
      <c r="M8" s="9">
        <v>1</v>
      </c>
      <c r="N8" s="47" t="s">
        <v>139</v>
      </c>
      <c r="O8" s="31">
        <v>4</v>
      </c>
    </row>
    <row r="9" spans="1:15" s="72" customFormat="1" x14ac:dyDescent="0.2">
      <c r="A9" s="72">
        <v>6</v>
      </c>
      <c r="B9" s="72" t="s">
        <v>67</v>
      </c>
      <c r="C9" s="72" t="s">
        <v>60</v>
      </c>
      <c r="D9" s="72" t="s">
        <v>150</v>
      </c>
      <c r="E9" s="72" t="s">
        <v>149</v>
      </c>
      <c r="F9" s="72" t="s">
        <v>66</v>
      </c>
      <c r="G9" s="73">
        <v>22</v>
      </c>
      <c r="H9" s="74">
        <v>91.2</v>
      </c>
      <c r="I9" s="74">
        <v>55.8</v>
      </c>
      <c r="J9" s="74">
        <v>57.2</v>
      </c>
      <c r="K9" s="74">
        <v>71.099999999999994</v>
      </c>
      <c r="L9" s="75">
        <v>62</v>
      </c>
      <c r="M9" s="74">
        <v>63.8</v>
      </c>
      <c r="N9" s="76">
        <v>61.1</v>
      </c>
      <c r="O9" s="77">
        <v>62</v>
      </c>
    </row>
    <row r="10" spans="1:15" x14ac:dyDescent="0.2">
      <c r="A10">
        <v>7</v>
      </c>
      <c r="B10" t="s">
        <v>67</v>
      </c>
      <c r="C10" t="s">
        <v>60</v>
      </c>
      <c r="D10" t="s">
        <v>150</v>
      </c>
      <c r="E10" t="s">
        <v>151</v>
      </c>
      <c r="F10" t="s">
        <v>68</v>
      </c>
      <c r="G10" s="5">
        <v>23</v>
      </c>
      <c r="H10" s="31" t="s">
        <v>130</v>
      </c>
      <c r="I10" s="31" t="s">
        <v>25</v>
      </c>
      <c r="J10" s="31" t="s">
        <v>131</v>
      </c>
      <c r="K10" s="31" t="s">
        <v>132</v>
      </c>
      <c r="L10" s="34" t="s">
        <v>9</v>
      </c>
      <c r="M10" s="31" t="s">
        <v>133</v>
      </c>
      <c r="N10" s="47" t="s">
        <v>5</v>
      </c>
      <c r="O10" s="31" t="s">
        <v>9</v>
      </c>
    </row>
    <row r="11" spans="1:15" x14ac:dyDescent="0.2">
      <c r="A11">
        <v>8</v>
      </c>
      <c r="B11" t="s">
        <v>67</v>
      </c>
      <c r="C11" t="s">
        <v>60</v>
      </c>
      <c r="D11" t="s">
        <v>150</v>
      </c>
      <c r="E11" t="s">
        <v>149</v>
      </c>
      <c r="F11" t="s">
        <v>69</v>
      </c>
      <c r="G11" s="5">
        <v>24</v>
      </c>
      <c r="H11" s="31">
        <v>20500</v>
      </c>
      <c r="I11" s="31">
        <v>130200</v>
      </c>
      <c r="J11" s="31">
        <v>221300</v>
      </c>
      <c r="K11" s="31">
        <v>420400</v>
      </c>
      <c r="L11" s="31">
        <v>80200</v>
      </c>
      <c r="M11" s="31">
        <v>139200</v>
      </c>
      <c r="N11" s="48">
        <v>152600</v>
      </c>
      <c r="O11" s="31">
        <v>152600</v>
      </c>
    </row>
    <row r="12" spans="1:15" x14ac:dyDescent="0.2">
      <c r="A12">
        <v>9</v>
      </c>
      <c r="B12" t="s">
        <v>67</v>
      </c>
      <c r="C12" t="s">
        <v>60</v>
      </c>
      <c r="D12" t="s">
        <v>150</v>
      </c>
      <c r="E12" t="s">
        <v>149</v>
      </c>
      <c r="F12" t="s">
        <v>70</v>
      </c>
      <c r="G12" s="5">
        <v>25</v>
      </c>
      <c r="H12" s="31">
        <v>90</v>
      </c>
      <c r="I12" s="31">
        <v>88.3</v>
      </c>
      <c r="J12" s="34">
        <v>93</v>
      </c>
      <c r="K12" s="31">
        <v>91.1</v>
      </c>
      <c r="L12" s="31">
        <v>87.2</v>
      </c>
      <c r="M12" s="31">
        <v>88.9</v>
      </c>
      <c r="N12" s="47">
        <v>94.1</v>
      </c>
      <c r="O12" s="32">
        <v>0.93</v>
      </c>
    </row>
    <row r="13" spans="1:15" ht="13.5" thickBot="1" x14ac:dyDescent="0.25">
      <c r="A13">
        <v>10</v>
      </c>
      <c r="B13" t="s">
        <v>67</v>
      </c>
      <c r="C13" t="s">
        <v>60</v>
      </c>
      <c r="D13" t="s">
        <v>150</v>
      </c>
      <c r="E13" t="s">
        <v>149</v>
      </c>
      <c r="F13" t="s">
        <v>71</v>
      </c>
      <c r="G13" s="5">
        <v>26</v>
      </c>
      <c r="H13" s="31">
        <v>1</v>
      </c>
      <c r="I13" s="31">
        <v>3</v>
      </c>
      <c r="J13" s="31">
        <v>5</v>
      </c>
      <c r="K13" s="34">
        <v>4</v>
      </c>
      <c r="L13" s="31">
        <v>2</v>
      </c>
      <c r="M13" s="31">
        <v>6</v>
      </c>
      <c r="N13" s="47" t="s">
        <v>139</v>
      </c>
      <c r="O13" s="31">
        <v>4</v>
      </c>
    </row>
    <row r="14" spans="1:15" s="72" customFormat="1" x14ac:dyDescent="0.2">
      <c r="A14" s="72">
        <v>11</v>
      </c>
      <c r="B14" s="72" t="s">
        <v>59</v>
      </c>
      <c r="C14" s="72" t="s">
        <v>54</v>
      </c>
      <c r="D14" s="72" t="s">
        <v>150</v>
      </c>
      <c r="E14" s="72" t="s">
        <v>149</v>
      </c>
      <c r="F14" s="72" t="s">
        <v>72</v>
      </c>
      <c r="G14" s="73">
        <v>29</v>
      </c>
      <c r="H14" s="77">
        <v>53.4</v>
      </c>
      <c r="I14" s="77">
        <v>60</v>
      </c>
      <c r="J14" s="77">
        <v>62.1</v>
      </c>
      <c r="K14" s="77">
        <v>87.8</v>
      </c>
      <c r="L14" s="77">
        <v>54.2</v>
      </c>
      <c r="M14" s="75">
        <v>57.3</v>
      </c>
      <c r="N14" s="76">
        <v>65.8</v>
      </c>
      <c r="O14" s="77">
        <v>57.3</v>
      </c>
    </row>
    <row r="15" spans="1:15" x14ac:dyDescent="0.2">
      <c r="A15">
        <v>12</v>
      </c>
      <c r="B15" t="s">
        <v>59</v>
      </c>
      <c r="C15" t="s">
        <v>54</v>
      </c>
      <c r="D15" t="s">
        <v>150</v>
      </c>
      <c r="E15" t="s">
        <v>151</v>
      </c>
      <c r="F15" t="s">
        <v>73</v>
      </c>
      <c r="G15" s="5">
        <v>30</v>
      </c>
      <c r="H15" s="31" t="s">
        <v>134</v>
      </c>
      <c r="I15" s="31" t="s">
        <v>30</v>
      </c>
      <c r="J15" s="31" t="s">
        <v>135</v>
      </c>
      <c r="K15" s="31" t="s">
        <v>136</v>
      </c>
      <c r="L15" s="31" t="s">
        <v>26</v>
      </c>
      <c r="M15" s="34" t="s">
        <v>6</v>
      </c>
      <c r="N15" s="47" t="s">
        <v>29</v>
      </c>
      <c r="O15" s="31" t="s">
        <v>6</v>
      </c>
    </row>
    <row r="16" spans="1:15" x14ac:dyDescent="0.2">
      <c r="A16">
        <v>13</v>
      </c>
      <c r="B16" t="s">
        <v>59</v>
      </c>
      <c r="C16" t="s">
        <v>54</v>
      </c>
      <c r="D16" t="s">
        <v>150</v>
      </c>
      <c r="E16" t="s">
        <v>149</v>
      </c>
      <c r="F16" t="s">
        <v>74</v>
      </c>
      <c r="G16" s="5">
        <v>31</v>
      </c>
      <c r="H16" s="31">
        <v>12300</v>
      </c>
      <c r="I16" s="31">
        <v>9400</v>
      </c>
      <c r="J16" s="31">
        <v>90200</v>
      </c>
      <c r="K16" s="34">
        <v>17740</v>
      </c>
      <c r="L16" s="31">
        <v>23500</v>
      </c>
      <c r="M16" s="31">
        <v>13300</v>
      </c>
      <c r="N16" s="47">
        <v>44000</v>
      </c>
      <c r="O16" s="31">
        <v>17740</v>
      </c>
    </row>
    <row r="17" spans="1:15" x14ac:dyDescent="0.2">
      <c r="A17">
        <v>14</v>
      </c>
      <c r="B17" t="s">
        <v>59</v>
      </c>
      <c r="C17" t="s">
        <v>54</v>
      </c>
      <c r="D17" t="s">
        <v>150</v>
      </c>
      <c r="E17" t="s">
        <v>149</v>
      </c>
      <c r="F17" t="s">
        <v>75</v>
      </c>
      <c r="G17" s="5">
        <v>32</v>
      </c>
      <c r="H17" s="34">
        <v>96.7</v>
      </c>
      <c r="I17" s="31">
        <v>91.2</v>
      </c>
      <c r="J17" s="31">
        <v>86.7</v>
      </c>
      <c r="K17" s="31">
        <v>81.3</v>
      </c>
      <c r="L17" s="31">
        <v>93</v>
      </c>
      <c r="M17" s="31">
        <v>99.1</v>
      </c>
      <c r="N17" s="47">
        <v>93.2</v>
      </c>
      <c r="O17" s="32">
        <v>0.96699999999999997</v>
      </c>
    </row>
    <row r="18" spans="1:15" ht="13.5" thickBot="1" x14ac:dyDescent="0.25">
      <c r="A18">
        <v>15</v>
      </c>
      <c r="B18" t="s">
        <v>59</v>
      </c>
      <c r="C18" t="s">
        <v>54</v>
      </c>
      <c r="D18" t="s">
        <v>150</v>
      </c>
      <c r="E18" t="s">
        <v>149</v>
      </c>
      <c r="F18" t="s">
        <v>76</v>
      </c>
      <c r="G18" s="5">
        <v>33</v>
      </c>
      <c r="H18" s="31">
        <v>1</v>
      </c>
      <c r="I18" s="31">
        <v>6</v>
      </c>
      <c r="J18" s="31">
        <v>2</v>
      </c>
      <c r="K18" s="31">
        <v>5</v>
      </c>
      <c r="L18" s="31">
        <v>4</v>
      </c>
      <c r="M18" s="34">
        <v>3</v>
      </c>
      <c r="N18" s="47" t="s">
        <v>139</v>
      </c>
      <c r="O18" s="31">
        <v>3</v>
      </c>
    </row>
    <row r="19" spans="1:15" s="72" customFormat="1" x14ac:dyDescent="0.2">
      <c r="A19" s="72">
        <v>16</v>
      </c>
      <c r="B19" s="72" t="s">
        <v>67</v>
      </c>
      <c r="C19" s="72" t="s">
        <v>54</v>
      </c>
      <c r="D19" s="72" t="s">
        <v>150</v>
      </c>
      <c r="E19" s="72" t="s">
        <v>149</v>
      </c>
      <c r="F19" s="72" t="s">
        <v>77</v>
      </c>
      <c r="G19" s="73">
        <v>36</v>
      </c>
      <c r="H19" s="77">
        <v>75.400000000000006</v>
      </c>
      <c r="I19" s="77">
        <v>63.1</v>
      </c>
      <c r="J19" s="77">
        <v>72.2</v>
      </c>
      <c r="K19" s="77">
        <v>91.1</v>
      </c>
      <c r="L19" s="77">
        <v>95.1</v>
      </c>
      <c r="M19" s="77">
        <v>69.400000000000006</v>
      </c>
      <c r="N19" s="78">
        <v>71.099999999999994</v>
      </c>
      <c r="O19" s="77">
        <v>71.099999999999994</v>
      </c>
    </row>
    <row r="20" spans="1:15" x14ac:dyDescent="0.2">
      <c r="A20">
        <v>17</v>
      </c>
      <c r="B20" t="s">
        <v>67</v>
      </c>
      <c r="C20" t="s">
        <v>54</v>
      </c>
      <c r="D20" t="s">
        <v>150</v>
      </c>
      <c r="E20" t="s">
        <v>151</v>
      </c>
      <c r="F20" t="s">
        <v>78</v>
      </c>
      <c r="G20" s="5">
        <v>37</v>
      </c>
      <c r="H20" s="31" t="s">
        <v>126</v>
      </c>
      <c r="I20" s="31" t="s">
        <v>30</v>
      </c>
      <c r="J20" s="31" t="s">
        <v>137</v>
      </c>
      <c r="K20" s="34" t="s">
        <v>7</v>
      </c>
      <c r="L20" s="31" t="s">
        <v>138</v>
      </c>
      <c r="M20" s="31" t="s">
        <v>17</v>
      </c>
      <c r="N20" s="47" t="s">
        <v>27</v>
      </c>
      <c r="O20" s="31" t="s">
        <v>7</v>
      </c>
    </row>
    <row r="21" spans="1:15" x14ac:dyDescent="0.2">
      <c r="A21">
        <v>18</v>
      </c>
      <c r="B21" t="s">
        <v>67</v>
      </c>
      <c r="C21" t="s">
        <v>54</v>
      </c>
      <c r="D21" t="s">
        <v>150</v>
      </c>
      <c r="E21" t="s">
        <v>149</v>
      </c>
      <c r="F21" t="s">
        <v>79</v>
      </c>
      <c r="G21" s="5">
        <v>38</v>
      </c>
      <c r="H21" s="31">
        <v>80400</v>
      </c>
      <c r="I21" s="31">
        <v>43200</v>
      </c>
      <c r="J21" s="31">
        <v>234000</v>
      </c>
      <c r="K21" s="31">
        <v>20900</v>
      </c>
      <c r="L21" s="31">
        <v>68300</v>
      </c>
      <c r="M21" s="31">
        <v>217000</v>
      </c>
      <c r="N21" s="48">
        <v>56600</v>
      </c>
      <c r="O21" s="31">
        <v>56600</v>
      </c>
    </row>
    <row r="22" spans="1:15" x14ac:dyDescent="0.2">
      <c r="A22">
        <v>19</v>
      </c>
      <c r="B22" t="s">
        <v>67</v>
      </c>
      <c r="C22" t="s">
        <v>54</v>
      </c>
      <c r="D22" t="s">
        <v>150</v>
      </c>
      <c r="E22" t="s">
        <v>149</v>
      </c>
      <c r="F22" t="s">
        <v>80</v>
      </c>
      <c r="G22" s="5">
        <v>39</v>
      </c>
      <c r="H22" s="34">
        <v>94.7</v>
      </c>
      <c r="I22" s="31">
        <v>85</v>
      </c>
      <c r="J22" s="31">
        <v>89.2</v>
      </c>
      <c r="K22" s="31">
        <v>98.4</v>
      </c>
      <c r="L22" s="31">
        <v>91.1</v>
      </c>
      <c r="M22" s="31">
        <v>97.1</v>
      </c>
      <c r="N22" s="47">
        <v>92</v>
      </c>
      <c r="O22" s="32">
        <v>0.94699999999999995</v>
      </c>
    </row>
    <row r="23" spans="1:15" x14ac:dyDescent="0.2">
      <c r="A23">
        <v>20</v>
      </c>
      <c r="B23" t="s">
        <v>67</v>
      </c>
      <c r="C23" t="s">
        <v>54</v>
      </c>
      <c r="D23" t="s">
        <v>150</v>
      </c>
      <c r="E23" t="s">
        <v>149</v>
      </c>
      <c r="F23" t="s">
        <v>81</v>
      </c>
      <c r="G23" s="5">
        <v>40</v>
      </c>
      <c r="H23" s="34">
        <v>6</v>
      </c>
      <c r="I23" s="31">
        <v>1</v>
      </c>
      <c r="J23" s="31">
        <v>5</v>
      </c>
      <c r="K23" s="31">
        <v>4</v>
      </c>
      <c r="L23" s="31">
        <v>7</v>
      </c>
      <c r="M23" s="31">
        <v>2</v>
      </c>
      <c r="N23" s="47">
        <v>3</v>
      </c>
      <c r="O23" s="31">
        <v>6</v>
      </c>
    </row>
    <row r="24" spans="1:15" x14ac:dyDescent="0.2">
      <c r="H24" s="9"/>
      <c r="I24" s="9"/>
      <c r="J24" s="9"/>
      <c r="K24" s="9"/>
      <c r="L24" s="9"/>
      <c r="M24" s="9"/>
      <c r="N24" s="47"/>
      <c r="O24" s="9"/>
    </row>
    <row r="25" spans="1:15" x14ac:dyDescent="0.2">
      <c r="H25" s="107" t="s">
        <v>256</v>
      </c>
      <c r="I25" s="108"/>
      <c r="J25" s="108"/>
      <c r="K25" s="108"/>
      <c r="L25" s="108"/>
      <c r="M25" s="108"/>
      <c r="N25" s="109"/>
    </row>
  </sheetData>
  <mergeCells count="5">
    <mergeCell ref="D3:E3"/>
    <mergeCell ref="H1:N1"/>
    <mergeCell ref="H25:N25"/>
    <mergeCell ref="O1:O3"/>
    <mergeCell ref="G1:G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62" sqref="B62"/>
    </sheetView>
  </sheetViews>
  <sheetFormatPr baseColWidth="10" defaultRowHeight="12.75" x14ac:dyDescent="0.2"/>
  <cols>
    <col min="2" max="2" width="78.42578125" customWidth="1"/>
  </cols>
  <sheetData>
    <row r="1" spans="1:2" x14ac:dyDescent="0.2">
      <c r="A1" t="s">
        <v>100</v>
      </c>
      <c r="B1" t="s">
        <v>58</v>
      </c>
    </row>
    <row r="2" spans="1:2" x14ac:dyDescent="0.2">
      <c r="A2">
        <v>1</v>
      </c>
      <c r="B2" t="s">
        <v>84</v>
      </c>
    </row>
    <row r="3" spans="1:2" x14ac:dyDescent="0.2">
      <c r="A3">
        <v>2</v>
      </c>
      <c r="B3" t="s">
        <v>85</v>
      </c>
    </row>
    <row r="4" spans="1:2" x14ac:dyDescent="0.2">
      <c r="A4">
        <v>3</v>
      </c>
      <c r="B4" t="s">
        <v>86</v>
      </c>
    </row>
    <row r="5" spans="1:2" x14ac:dyDescent="0.2">
      <c r="A5">
        <v>4</v>
      </c>
      <c r="B5" t="s">
        <v>87</v>
      </c>
    </row>
    <row r="6" spans="1:2" x14ac:dyDescent="0.2">
      <c r="A6">
        <v>5</v>
      </c>
      <c r="B6" t="s">
        <v>88</v>
      </c>
    </row>
    <row r="7" spans="1:2" x14ac:dyDescent="0.2">
      <c r="A7">
        <v>6</v>
      </c>
      <c r="B7" t="s">
        <v>89</v>
      </c>
    </row>
    <row r="8" spans="1:2" x14ac:dyDescent="0.2">
      <c r="A8">
        <v>7</v>
      </c>
      <c r="B8" t="s">
        <v>90</v>
      </c>
    </row>
    <row r="9" spans="1:2" x14ac:dyDescent="0.2">
      <c r="A9">
        <v>8</v>
      </c>
      <c r="B9" t="s">
        <v>91</v>
      </c>
    </row>
    <row r="10" spans="1:2" x14ac:dyDescent="0.2">
      <c r="A10">
        <v>9</v>
      </c>
      <c r="B10" t="s">
        <v>92</v>
      </c>
    </row>
    <row r="11" spans="1:2" x14ac:dyDescent="0.2">
      <c r="A11">
        <v>10</v>
      </c>
      <c r="B11" t="s">
        <v>93</v>
      </c>
    </row>
    <row r="12" spans="1:2" x14ac:dyDescent="0.2">
      <c r="A12">
        <v>11</v>
      </c>
      <c r="B12" t="s">
        <v>94</v>
      </c>
    </row>
    <row r="13" spans="1:2" x14ac:dyDescent="0.2">
      <c r="A13">
        <v>12</v>
      </c>
      <c r="B13" t="s">
        <v>95</v>
      </c>
    </row>
    <row r="15" spans="1:2" x14ac:dyDescent="0.2">
      <c r="A15" s="9" t="s">
        <v>101</v>
      </c>
      <c r="B15" t="s">
        <v>111</v>
      </c>
    </row>
    <row r="16" spans="1:2" x14ac:dyDescent="0.2">
      <c r="A16" s="9" t="s">
        <v>102</v>
      </c>
      <c r="B16" t="s">
        <v>114</v>
      </c>
    </row>
    <row r="17" spans="1:2" x14ac:dyDescent="0.2">
      <c r="A17" s="9" t="s">
        <v>103</v>
      </c>
      <c r="B17" t="s">
        <v>113</v>
      </c>
    </row>
    <row r="18" spans="1:2" x14ac:dyDescent="0.2">
      <c r="A18" s="9" t="s">
        <v>110</v>
      </c>
      <c r="B18" t="s">
        <v>112</v>
      </c>
    </row>
    <row r="19" spans="1:2" x14ac:dyDescent="0.2">
      <c r="A19" s="9" t="s">
        <v>107</v>
      </c>
      <c r="B19" t="s">
        <v>104</v>
      </c>
    </row>
    <row r="20" spans="1:2" x14ac:dyDescent="0.2">
      <c r="A20" s="9" t="s">
        <v>108</v>
      </c>
      <c r="B20" t="s">
        <v>105</v>
      </c>
    </row>
    <row r="21" spans="1:2" x14ac:dyDescent="0.2">
      <c r="A21" s="9" t="s">
        <v>109</v>
      </c>
      <c r="B21" t="s">
        <v>106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3"/>
  <sheetViews>
    <sheetView workbookViewId="0">
      <pane xSplit="4" ySplit="2" topLeftCell="E12" activePane="bottomRight" state="frozen"/>
      <selection pane="topRight" activeCell="I1" sqref="I1"/>
      <selection pane="bottomLeft" activeCell="A3" sqref="A3"/>
      <selection pane="bottomRight" activeCell="C2" sqref="C1:D1048576"/>
    </sheetView>
  </sheetViews>
  <sheetFormatPr baseColWidth="10" defaultRowHeight="12.75" x14ac:dyDescent="0.2"/>
  <cols>
    <col min="1" max="1" width="4" customWidth="1"/>
    <col min="2" max="2" width="8.85546875" bestFit="1" customWidth="1"/>
    <col min="3" max="3" width="11.28515625" customWidth="1"/>
    <col min="4" max="4" width="11.28515625" style="15" customWidth="1"/>
    <col min="5" max="5" width="8.42578125" bestFit="1" customWidth="1"/>
    <col min="6" max="6" width="8.42578125" customWidth="1"/>
    <col min="7" max="7" width="8.42578125" bestFit="1" customWidth="1"/>
    <col min="8" max="8" width="8.42578125" customWidth="1"/>
    <col min="9" max="9" width="27.140625" bestFit="1" customWidth="1"/>
    <col min="10" max="10" width="43.28515625" bestFit="1" customWidth="1"/>
    <col min="11" max="11" width="10.85546875" customWidth="1"/>
    <col min="12" max="12" width="7" bestFit="1" customWidth="1"/>
    <col min="13" max="13" width="14.28515625" bestFit="1" customWidth="1"/>
    <col min="14" max="14" width="22" bestFit="1" customWidth="1"/>
    <col min="15" max="15" width="23.42578125" bestFit="1" customWidth="1"/>
    <col min="16" max="16" width="13.42578125" bestFit="1" customWidth="1"/>
    <col min="17" max="17" width="5.5703125" bestFit="1" customWidth="1"/>
    <col min="18" max="18" width="8.7109375" bestFit="1" customWidth="1"/>
    <col min="19" max="19" width="8.85546875" bestFit="1" customWidth="1"/>
    <col min="20" max="20" width="9.42578125" bestFit="1" customWidth="1"/>
    <col min="21" max="21" width="9.85546875" bestFit="1" customWidth="1"/>
    <col min="22" max="22" width="10" bestFit="1" customWidth="1"/>
    <col min="23" max="23" width="10.85546875" bestFit="1" customWidth="1"/>
    <col min="24" max="24" width="8.140625" bestFit="1" customWidth="1"/>
    <col min="25" max="25" width="13.28515625" bestFit="1" customWidth="1"/>
  </cols>
  <sheetData>
    <row r="1" spans="1:25" x14ac:dyDescent="0.2">
      <c r="A1" s="110" t="s">
        <v>35</v>
      </c>
      <c r="B1" s="110"/>
      <c r="C1" s="106" t="s">
        <v>253</v>
      </c>
      <c r="D1" s="117"/>
      <c r="L1" s="110" t="s">
        <v>51</v>
      </c>
      <c r="M1" s="110"/>
      <c r="N1" s="110"/>
      <c r="O1" s="110"/>
      <c r="P1" s="110"/>
      <c r="Q1" s="110"/>
      <c r="R1" s="110" t="s">
        <v>45</v>
      </c>
      <c r="S1" s="110"/>
      <c r="T1" s="110"/>
      <c r="U1" s="110"/>
      <c r="V1" s="110"/>
      <c r="W1" s="110"/>
      <c r="X1" s="110"/>
      <c r="Y1" s="110"/>
    </row>
    <row r="2" spans="1:25" s="3" customFormat="1" ht="13.5" thickBot="1" x14ac:dyDescent="0.25">
      <c r="A2" s="3" t="s">
        <v>254</v>
      </c>
      <c r="B2" s="3" t="s">
        <v>36</v>
      </c>
      <c r="C2" s="3" t="s">
        <v>52</v>
      </c>
      <c r="D2" s="3" t="s">
        <v>41</v>
      </c>
      <c r="E2" s="104" t="s">
        <v>31</v>
      </c>
      <c r="F2" s="104"/>
      <c r="G2" s="104" t="s">
        <v>32</v>
      </c>
      <c r="H2" s="104"/>
      <c r="I2" s="3" t="s">
        <v>33</v>
      </c>
      <c r="J2" s="104" t="s">
        <v>34</v>
      </c>
      <c r="K2" s="104"/>
      <c r="L2" s="3" t="s">
        <v>46</v>
      </c>
      <c r="M2" s="3" t="s">
        <v>47</v>
      </c>
      <c r="N2" s="3" t="s">
        <v>48</v>
      </c>
      <c r="O2" s="3" t="s">
        <v>49</v>
      </c>
      <c r="P2" s="3" t="s">
        <v>50</v>
      </c>
      <c r="Q2" s="3" t="s">
        <v>2</v>
      </c>
      <c r="R2" s="3" t="s">
        <v>37</v>
      </c>
      <c r="S2" s="3" t="s">
        <v>38</v>
      </c>
      <c r="T2" s="3" t="s">
        <v>39</v>
      </c>
      <c r="U2" s="3" t="s">
        <v>40</v>
      </c>
      <c r="V2" s="3" t="s">
        <v>41</v>
      </c>
      <c r="W2" s="3" t="s">
        <v>42</v>
      </c>
      <c r="X2" s="3" t="s">
        <v>43</v>
      </c>
      <c r="Y2" s="3" t="s">
        <v>44</v>
      </c>
    </row>
    <row r="3" spans="1:25" ht="13.5" thickTop="1" x14ac:dyDescent="0.2">
      <c r="A3">
        <v>1</v>
      </c>
      <c r="B3">
        <v>30</v>
      </c>
      <c r="C3">
        <v>0</v>
      </c>
      <c r="D3" s="15">
        <v>0.72</v>
      </c>
      <c r="E3" t="s">
        <v>0</v>
      </c>
      <c r="G3" t="s">
        <v>11</v>
      </c>
      <c r="I3" t="s">
        <v>1</v>
      </c>
      <c r="J3" t="s">
        <v>2</v>
      </c>
      <c r="L3" t="s">
        <v>3</v>
      </c>
      <c r="R3">
        <v>3</v>
      </c>
      <c r="S3">
        <v>4</v>
      </c>
      <c r="T3">
        <v>3</v>
      </c>
      <c r="U3">
        <v>1</v>
      </c>
      <c r="V3">
        <v>1</v>
      </c>
      <c r="W3">
        <v>1</v>
      </c>
      <c r="X3">
        <v>2</v>
      </c>
      <c r="Y3">
        <v>2</v>
      </c>
    </row>
    <row r="4" spans="1:25" x14ac:dyDescent="0.2">
      <c r="A4">
        <v>2</v>
      </c>
      <c r="B4">
        <v>31</v>
      </c>
      <c r="C4">
        <v>0.47</v>
      </c>
      <c r="D4" s="15">
        <v>0.72</v>
      </c>
      <c r="E4" t="s">
        <v>0</v>
      </c>
      <c r="G4" t="s">
        <v>11</v>
      </c>
      <c r="I4" t="s">
        <v>1</v>
      </c>
      <c r="J4" t="s">
        <v>2</v>
      </c>
      <c r="L4" t="s">
        <v>8</v>
      </c>
      <c r="M4" t="s">
        <v>8</v>
      </c>
      <c r="N4" t="s">
        <v>3</v>
      </c>
      <c r="O4" t="s">
        <v>3</v>
      </c>
      <c r="P4" t="s">
        <v>3</v>
      </c>
      <c r="Q4" t="s">
        <v>3</v>
      </c>
      <c r="R4">
        <v>3</v>
      </c>
      <c r="S4">
        <v>4</v>
      </c>
      <c r="T4">
        <v>3</v>
      </c>
      <c r="U4">
        <v>1</v>
      </c>
      <c r="V4">
        <v>1</v>
      </c>
      <c r="W4">
        <v>1</v>
      </c>
      <c r="X4">
        <v>3</v>
      </c>
      <c r="Y4">
        <v>1</v>
      </c>
    </row>
    <row r="5" spans="1:25" x14ac:dyDescent="0.2">
      <c r="A5">
        <v>3</v>
      </c>
      <c r="B5">
        <v>32</v>
      </c>
      <c r="C5">
        <v>1</v>
      </c>
      <c r="D5" s="15">
        <v>0.72</v>
      </c>
      <c r="E5" t="s">
        <v>10</v>
      </c>
      <c r="G5" t="s">
        <v>11</v>
      </c>
      <c r="I5" t="s">
        <v>1</v>
      </c>
      <c r="J5" t="s">
        <v>12</v>
      </c>
      <c r="L5" t="s">
        <v>3</v>
      </c>
      <c r="R5">
        <v>4</v>
      </c>
      <c r="S5">
        <v>5</v>
      </c>
      <c r="T5">
        <v>5</v>
      </c>
      <c r="U5">
        <v>4</v>
      </c>
      <c r="V5">
        <v>5</v>
      </c>
      <c r="W5">
        <v>4</v>
      </c>
      <c r="X5">
        <v>4</v>
      </c>
      <c r="Y5">
        <v>4</v>
      </c>
    </row>
    <row r="6" spans="1:25" x14ac:dyDescent="0.2">
      <c r="A6">
        <v>4</v>
      </c>
      <c r="B6">
        <v>33</v>
      </c>
      <c r="C6">
        <v>0.47</v>
      </c>
      <c r="D6" s="15">
        <v>0.12</v>
      </c>
      <c r="E6" t="s">
        <v>10</v>
      </c>
      <c r="G6" t="s">
        <v>11</v>
      </c>
      <c r="I6" t="s">
        <v>13</v>
      </c>
      <c r="J6" t="s">
        <v>14</v>
      </c>
      <c r="L6" t="s">
        <v>8</v>
      </c>
      <c r="M6" t="s">
        <v>8</v>
      </c>
      <c r="N6" t="s">
        <v>8</v>
      </c>
      <c r="O6" t="s">
        <v>3</v>
      </c>
      <c r="P6" t="s">
        <v>3</v>
      </c>
      <c r="Q6" t="s">
        <v>3</v>
      </c>
      <c r="R6">
        <v>3</v>
      </c>
      <c r="S6">
        <v>4</v>
      </c>
      <c r="T6">
        <v>2</v>
      </c>
      <c r="U6">
        <v>1</v>
      </c>
      <c r="V6">
        <v>1</v>
      </c>
      <c r="W6">
        <v>1</v>
      </c>
      <c r="X6">
        <v>2</v>
      </c>
      <c r="Y6">
        <v>3</v>
      </c>
    </row>
    <row r="7" spans="1:25" x14ac:dyDescent="0.2">
      <c r="A7">
        <v>5</v>
      </c>
      <c r="B7">
        <v>38</v>
      </c>
      <c r="C7">
        <v>0.47</v>
      </c>
      <c r="D7" s="15">
        <v>0.12</v>
      </c>
      <c r="E7" t="s">
        <v>15</v>
      </c>
      <c r="G7" t="s">
        <v>11</v>
      </c>
      <c r="I7" t="s">
        <v>16</v>
      </c>
      <c r="J7" t="s">
        <v>14</v>
      </c>
      <c r="L7" t="s">
        <v>3</v>
      </c>
      <c r="R7">
        <v>4</v>
      </c>
      <c r="S7">
        <v>4</v>
      </c>
      <c r="T7">
        <v>4</v>
      </c>
      <c r="U7">
        <v>3</v>
      </c>
      <c r="V7">
        <v>4</v>
      </c>
      <c r="W7">
        <v>4</v>
      </c>
      <c r="X7">
        <v>4</v>
      </c>
      <c r="Y7">
        <v>4</v>
      </c>
    </row>
    <row r="8" spans="1:25" x14ac:dyDescent="0.2">
      <c r="A8">
        <v>6</v>
      </c>
      <c r="B8">
        <v>43</v>
      </c>
      <c r="C8">
        <v>1</v>
      </c>
      <c r="D8" s="15">
        <v>0.72</v>
      </c>
      <c r="E8" t="s">
        <v>0</v>
      </c>
      <c r="G8" t="s">
        <v>123</v>
      </c>
      <c r="I8" t="s">
        <v>1</v>
      </c>
      <c r="J8" t="s">
        <v>2</v>
      </c>
      <c r="L8" t="s">
        <v>3</v>
      </c>
      <c r="R8">
        <v>4</v>
      </c>
      <c r="S8">
        <v>4</v>
      </c>
      <c r="T8">
        <v>3</v>
      </c>
      <c r="U8">
        <v>1</v>
      </c>
      <c r="V8">
        <v>2</v>
      </c>
      <c r="W8">
        <v>1</v>
      </c>
      <c r="X8">
        <v>4</v>
      </c>
      <c r="Y8">
        <v>3</v>
      </c>
    </row>
    <row r="9" spans="1:25" x14ac:dyDescent="0.2">
      <c r="A9">
        <v>7</v>
      </c>
      <c r="B9">
        <v>45</v>
      </c>
      <c r="C9">
        <v>0.47</v>
      </c>
      <c r="D9" s="15">
        <v>0.15</v>
      </c>
      <c r="E9" t="s">
        <v>0</v>
      </c>
      <c r="G9" t="s">
        <v>123</v>
      </c>
      <c r="I9" t="s">
        <v>16</v>
      </c>
      <c r="J9" t="s">
        <v>2</v>
      </c>
      <c r="L9" t="s">
        <v>8</v>
      </c>
      <c r="M9" t="s">
        <v>8</v>
      </c>
      <c r="N9" t="s">
        <v>3</v>
      </c>
      <c r="O9" t="s">
        <v>3</v>
      </c>
      <c r="P9" t="s">
        <v>3</v>
      </c>
      <c r="Q9" t="s">
        <v>3</v>
      </c>
      <c r="R9">
        <v>4</v>
      </c>
      <c r="S9">
        <v>4</v>
      </c>
      <c r="T9">
        <v>4</v>
      </c>
      <c r="U9">
        <v>1</v>
      </c>
      <c r="V9">
        <v>1</v>
      </c>
      <c r="W9">
        <v>1</v>
      </c>
      <c r="X9">
        <v>3</v>
      </c>
      <c r="Y9">
        <v>1</v>
      </c>
    </row>
    <row r="10" spans="1:25" x14ac:dyDescent="0.2">
      <c r="A10">
        <v>8</v>
      </c>
      <c r="B10">
        <v>47</v>
      </c>
      <c r="C10">
        <v>0.47</v>
      </c>
      <c r="D10" s="15">
        <v>0.24</v>
      </c>
      <c r="E10" t="s">
        <v>0</v>
      </c>
      <c r="G10" t="s">
        <v>11</v>
      </c>
      <c r="I10" t="s">
        <v>16</v>
      </c>
      <c r="J10" t="s">
        <v>2</v>
      </c>
      <c r="L10" t="s">
        <v>8</v>
      </c>
      <c r="M10" t="s">
        <v>3</v>
      </c>
      <c r="N10" t="s">
        <v>8</v>
      </c>
      <c r="O10" t="s">
        <v>3</v>
      </c>
      <c r="P10" t="s">
        <v>3</v>
      </c>
      <c r="Q10" t="s">
        <v>3</v>
      </c>
      <c r="R10">
        <v>4</v>
      </c>
      <c r="S10">
        <v>4</v>
      </c>
      <c r="T10">
        <v>3</v>
      </c>
      <c r="U10">
        <v>2</v>
      </c>
      <c r="V10">
        <v>2</v>
      </c>
      <c r="W10">
        <v>1</v>
      </c>
      <c r="X10">
        <v>1</v>
      </c>
      <c r="Y10">
        <v>3</v>
      </c>
    </row>
    <row r="11" spans="1:25" x14ac:dyDescent="0.2">
      <c r="A11">
        <v>9</v>
      </c>
      <c r="B11">
        <v>48</v>
      </c>
      <c r="C11">
        <v>0.47</v>
      </c>
      <c r="D11" s="15">
        <v>-0.12</v>
      </c>
      <c r="E11" t="s">
        <v>0</v>
      </c>
      <c r="G11" t="s">
        <v>11</v>
      </c>
      <c r="I11" t="s">
        <v>16</v>
      </c>
      <c r="J11" t="s">
        <v>14</v>
      </c>
      <c r="L11" t="s">
        <v>3</v>
      </c>
      <c r="R11">
        <v>4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</row>
    <row r="12" spans="1:25" x14ac:dyDescent="0.2">
      <c r="A12">
        <v>10</v>
      </c>
      <c r="B12">
        <v>49</v>
      </c>
      <c r="C12">
        <v>0</v>
      </c>
      <c r="D12" s="15">
        <v>0.72</v>
      </c>
      <c r="E12" t="s">
        <v>18</v>
      </c>
      <c r="G12" t="s">
        <v>11</v>
      </c>
      <c r="I12" t="s">
        <v>1</v>
      </c>
      <c r="J12" t="s">
        <v>12</v>
      </c>
      <c r="L12" t="s">
        <v>8</v>
      </c>
      <c r="M12" t="s">
        <v>8</v>
      </c>
      <c r="N12" t="s">
        <v>3</v>
      </c>
      <c r="O12" t="s">
        <v>3</v>
      </c>
      <c r="P12" t="s">
        <v>3</v>
      </c>
      <c r="Q12" t="s">
        <v>3</v>
      </c>
      <c r="R12">
        <v>3</v>
      </c>
      <c r="S12">
        <v>5</v>
      </c>
      <c r="T12">
        <v>5</v>
      </c>
      <c r="U12">
        <v>2</v>
      </c>
      <c r="V12">
        <v>5</v>
      </c>
      <c r="W12">
        <v>5</v>
      </c>
      <c r="X12">
        <v>4</v>
      </c>
      <c r="Y12">
        <v>4</v>
      </c>
    </row>
    <row r="13" spans="1:25" x14ac:dyDescent="0.2">
      <c r="A13">
        <v>11</v>
      </c>
      <c r="B13">
        <v>51</v>
      </c>
      <c r="C13">
        <v>0.47</v>
      </c>
      <c r="D13" s="15">
        <v>0.47</v>
      </c>
      <c r="E13" t="s">
        <v>15</v>
      </c>
      <c r="G13" t="s">
        <v>123</v>
      </c>
      <c r="I13" t="s">
        <v>13</v>
      </c>
      <c r="J13" t="s">
        <v>14</v>
      </c>
      <c r="L13" t="s">
        <v>8</v>
      </c>
      <c r="M13" t="s">
        <v>8</v>
      </c>
      <c r="N13" t="s">
        <v>3</v>
      </c>
      <c r="O13" t="s">
        <v>3</v>
      </c>
      <c r="P13" t="s">
        <v>3</v>
      </c>
      <c r="Q13" t="s">
        <v>3</v>
      </c>
      <c r="R13">
        <v>3</v>
      </c>
      <c r="S13">
        <v>4</v>
      </c>
      <c r="T13">
        <v>3</v>
      </c>
      <c r="U13">
        <v>3</v>
      </c>
      <c r="V13">
        <v>2</v>
      </c>
      <c r="W13">
        <v>1</v>
      </c>
      <c r="X13">
        <v>2</v>
      </c>
      <c r="Y13">
        <v>2</v>
      </c>
    </row>
    <row r="14" spans="1:25" x14ac:dyDescent="0.2">
      <c r="A14">
        <v>12</v>
      </c>
      <c r="B14">
        <v>53</v>
      </c>
      <c r="C14">
        <v>0</v>
      </c>
      <c r="D14" s="15">
        <v>0.1</v>
      </c>
      <c r="E14" t="s">
        <v>0</v>
      </c>
      <c r="G14" t="s">
        <v>123</v>
      </c>
      <c r="I14" t="s">
        <v>19</v>
      </c>
      <c r="J14" t="s">
        <v>14</v>
      </c>
      <c r="L14" t="s">
        <v>8</v>
      </c>
      <c r="M14" t="s">
        <v>8</v>
      </c>
      <c r="N14" t="s">
        <v>3</v>
      </c>
      <c r="O14" t="s">
        <v>3</v>
      </c>
      <c r="P14" t="s">
        <v>3</v>
      </c>
      <c r="Q14" t="s">
        <v>3</v>
      </c>
      <c r="R14">
        <v>3</v>
      </c>
      <c r="S14">
        <v>4</v>
      </c>
      <c r="T14">
        <v>4</v>
      </c>
      <c r="U14">
        <v>3</v>
      </c>
      <c r="V14">
        <v>5</v>
      </c>
      <c r="W14">
        <v>3</v>
      </c>
      <c r="X14">
        <v>5</v>
      </c>
      <c r="Y14">
        <v>3</v>
      </c>
    </row>
    <row r="15" spans="1:25" x14ac:dyDescent="0.2">
      <c r="A15">
        <v>13</v>
      </c>
      <c r="B15">
        <v>59</v>
      </c>
      <c r="C15">
        <v>0.47</v>
      </c>
      <c r="D15" s="15">
        <v>0.1</v>
      </c>
      <c r="E15" t="s">
        <v>0</v>
      </c>
      <c r="G15" t="s">
        <v>11</v>
      </c>
      <c r="I15" t="s">
        <v>1</v>
      </c>
      <c r="J15" t="s">
        <v>2</v>
      </c>
      <c r="L15" t="s">
        <v>8</v>
      </c>
      <c r="M15" t="s">
        <v>8</v>
      </c>
      <c r="N15" t="s">
        <v>8</v>
      </c>
      <c r="O15" t="s">
        <v>3</v>
      </c>
      <c r="P15" t="s">
        <v>3</v>
      </c>
      <c r="Q15" t="s">
        <v>3</v>
      </c>
      <c r="R15">
        <v>4</v>
      </c>
      <c r="S15">
        <v>4</v>
      </c>
      <c r="T15">
        <v>4</v>
      </c>
      <c r="U15">
        <v>4</v>
      </c>
      <c r="V15">
        <v>3</v>
      </c>
      <c r="W15">
        <v>3</v>
      </c>
      <c r="X15">
        <v>2</v>
      </c>
      <c r="Y15">
        <v>4</v>
      </c>
    </row>
    <row r="16" spans="1:25" x14ac:dyDescent="0.2">
      <c r="A16">
        <v>14</v>
      </c>
      <c r="B16">
        <v>68</v>
      </c>
      <c r="C16">
        <v>1</v>
      </c>
      <c r="D16" s="15">
        <v>0.72</v>
      </c>
      <c r="E16" t="s">
        <v>18</v>
      </c>
      <c r="G16" t="s">
        <v>123</v>
      </c>
      <c r="I16" t="s">
        <v>1</v>
      </c>
      <c r="J16" t="s">
        <v>2</v>
      </c>
      <c r="L16" t="s">
        <v>8</v>
      </c>
      <c r="M16" t="s">
        <v>8</v>
      </c>
      <c r="N16" t="s">
        <v>3</v>
      </c>
      <c r="O16" t="s">
        <v>3</v>
      </c>
      <c r="P16" t="s">
        <v>3</v>
      </c>
      <c r="Q16" t="s">
        <v>3</v>
      </c>
      <c r="R16">
        <v>4</v>
      </c>
      <c r="S16">
        <v>4</v>
      </c>
      <c r="T16">
        <v>5</v>
      </c>
      <c r="U16">
        <v>1</v>
      </c>
      <c r="V16">
        <v>1</v>
      </c>
      <c r="W16">
        <v>2</v>
      </c>
      <c r="X16">
        <v>3</v>
      </c>
      <c r="Y16">
        <v>3</v>
      </c>
    </row>
    <row r="17" spans="1:25" x14ac:dyDescent="0.2">
      <c r="A17">
        <v>15</v>
      </c>
      <c r="B17">
        <v>73</v>
      </c>
      <c r="C17">
        <v>0</v>
      </c>
      <c r="D17" s="15">
        <v>0.09</v>
      </c>
      <c r="E17" t="s">
        <v>10</v>
      </c>
      <c r="G17" t="s">
        <v>11</v>
      </c>
      <c r="I17" t="s">
        <v>1</v>
      </c>
      <c r="J17" t="s">
        <v>2</v>
      </c>
      <c r="L17" t="s">
        <v>3</v>
      </c>
      <c r="R17">
        <v>3</v>
      </c>
      <c r="S17">
        <v>3</v>
      </c>
      <c r="T17">
        <v>3</v>
      </c>
      <c r="U17">
        <v>1</v>
      </c>
      <c r="V17">
        <v>2</v>
      </c>
      <c r="W17">
        <v>2</v>
      </c>
      <c r="X17">
        <v>2</v>
      </c>
      <c r="Y17">
        <v>2</v>
      </c>
    </row>
    <row r="18" spans="1:25" x14ac:dyDescent="0.2">
      <c r="A18">
        <v>16</v>
      </c>
      <c r="B18">
        <v>75</v>
      </c>
      <c r="C18">
        <v>0</v>
      </c>
      <c r="D18" s="15">
        <v>0.09</v>
      </c>
      <c r="E18" t="s">
        <v>10</v>
      </c>
      <c r="G18" t="s">
        <v>123</v>
      </c>
      <c r="I18" t="s">
        <v>1</v>
      </c>
      <c r="J18" t="s">
        <v>12</v>
      </c>
      <c r="L18" t="s">
        <v>8</v>
      </c>
      <c r="M18" t="s">
        <v>8</v>
      </c>
      <c r="N18" t="s">
        <v>3</v>
      </c>
      <c r="O18" t="s">
        <v>3</v>
      </c>
      <c r="P18" t="s">
        <v>3</v>
      </c>
      <c r="Q18" t="s">
        <v>3</v>
      </c>
      <c r="R18">
        <v>4</v>
      </c>
      <c r="S18">
        <v>4</v>
      </c>
      <c r="T18">
        <v>4</v>
      </c>
      <c r="U18">
        <v>1</v>
      </c>
      <c r="V18">
        <v>1</v>
      </c>
      <c r="W18">
        <v>4</v>
      </c>
      <c r="X18">
        <v>1</v>
      </c>
      <c r="Y18">
        <v>4</v>
      </c>
    </row>
    <row r="19" spans="1:25" x14ac:dyDescent="0.2">
      <c r="A19">
        <v>17</v>
      </c>
      <c r="B19">
        <v>76</v>
      </c>
      <c r="C19">
        <v>0.47</v>
      </c>
      <c r="D19" s="15">
        <v>0.72</v>
      </c>
      <c r="E19" t="s">
        <v>20</v>
      </c>
      <c r="G19" t="s">
        <v>11</v>
      </c>
      <c r="I19" t="s">
        <v>21</v>
      </c>
      <c r="J19" t="s">
        <v>12</v>
      </c>
      <c r="L19" t="s">
        <v>8</v>
      </c>
      <c r="M19" t="s">
        <v>8</v>
      </c>
      <c r="N19" t="s">
        <v>3</v>
      </c>
      <c r="O19" t="s">
        <v>3</v>
      </c>
      <c r="P19" t="s">
        <v>3</v>
      </c>
      <c r="Q19" t="s">
        <v>3</v>
      </c>
      <c r="R19">
        <v>3</v>
      </c>
      <c r="S19">
        <v>4</v>
      </c>
      <c r="T19">
        <v>5</v>
      </c>
      <c r="U19">
        <v>1</v>
      </c>
      <c r="V19">
        <v>4</v>
      </c>
      <c r="W19">
        <v>4</v>
      </c>
      <c r="X19">
        <v>3</v>
      </c>
      <c r="Y19">
        <v>3</v>
      </c>
    </row>
    <row r="20" spans="1:25" x14ac:dyDescent="0.2">
      <c r="A20">
        <v>18</v>
      </c>
      <c r="B20">
        <v>79</v>
      </c>
      <c r="C20">
        <v>-0.4</v>
      </c>
      <c r="D20" s="15">
        <v>-0.3</v>
      </c>
      <c r="E20" t="s">
        <v>0</v>
      </c>
      <c r="G20" t="s">
        <v>11</v>
      </c>
      <c r="I20" t="s">
        <v>1</v>
      </c>
      <c r="J20" t="s">
        <v>2</v>
      </c>
      <c r="L20" t="s">
        <v>3</v>
      </c>
      <c r="R20">
        <v>4</v>
      </c>
      <c r="S20">
        <v>4</v>
      </c>
      <c r="T20">
        <v>3</v>
      </c>
      <c r="U20">
        <v>3</v>
      </c>
      <c r="V20">
        <v>3</v>
      </c>
      <c r="W20">
        <v>2</v>
      </c>
      <c r="X20">
        <v>3</v>
      </c>
      <c r="Y20">
        <v>3</v>
      </c>
    </row>
    <row r="21" spans="1:25" x14ac:dyDescent="0.2">
      <c r="A21">
        <v>19</v>
      </c>
      <c r="B21">
        <v>80</v>
      </c>
      <c r="C21">
        <v>-0.43</v>
      </c>
      <c r="D21" s="15">
        <v>-0.1</v>
      </c>
      <c r="E21" t="s">
        <v>22</v>
      </c>
      <c r="G21" t="s">
        <v>11</v>
      </c>
      <c r="I21" t="s">
        <v>1</v>
      </c>
      <c r="J21" t="s">
        <v>12</v>
      </c>
      <c r="L21" t="s">
        <v>8</v>
      </c>
      <c r="M21" t="s">
        <v>8</v>
      </c>
      <c r="N21" t="s">
        <v>3</v>
      </c>
      <c r="O21" t="s">
        <v>3</v>
      </c>
      <c r="P21" t="s">
        <v>3</v>
      </c>
      <c r="Q21" t="s">
        <v>3</v>
      </c>
      <c r="R21">
        <v>3</v>
      </c>
      <c r="S21">
        <v>4</v>
      </c>
      <c r="T21">
        <v>5</v>
      </c>
      <c r="U21">
        <v>3</v>
      </c>
      <c r="V21">
        <v>1</v>
      </c>
      <c r="W21">
        <v>3</v>
      </c>
      <c r="X21">
        <v>2</v>
      </c>
      <c r="Y21">
        <v>2</v>
      </c>
    </row>
    <row r="22" spans="1:25" x14ac:dyDescent="0.2">
      <c r="A22">
        <v>20</v>
      </c>
      <c r="B22">
        <v>82</v>
      </c>
      <c r="C22">
        <v>0.47</v>
      </c>
      <c r="D22" s="15">
        <v>0.72</v>
      </c>
      <c r="E22" t="s">
        <v>0</v>
      </c>
      <c r="G22" t="s">
        <v>11</v>
      </c>
      <c r="I22" t="s">
        <v>1</v>
      </c>
      <c r="J22" t="s">
        <v>2</v>
      </c>
      <c r="L22" t="s">
        <v>3</v>
      </c>
      <c r="R22">
        <v>5</v>
      </c>
      <c r="S22">
        <v>5</v>
      </c>
      <c r="T22">
        <v>4</v>
      </c>
      <c r="U22">
        <v>1</v>
      </c>
      <c r="V22">
        <v>3</v>
      </c>
      <c r="W22">
        <v>1</v>
      </c>
      <c r="X22">
        <v>1</v>
      </c>
      <c r="Y22">
        <v>1</v>
      </c>
    </row>
    <row r="23" spans="1:25" x14ac:dyDescent="0.2">
      <c r="A23">
        <v>21</v>
      </c>
      <c r="B23">
        <v>83</v>
      </c>
      <c r="C23">
        <v>-0.43</v>
      </c>
      <c r="D23" s="15">
        <v>0.09</v>
      </c>
      <c r="E23" t="s">
        <v>10</v>
      </c>
      <c r="G23" t="s">
        <v>11</v>
      </c>
      <c r="I23" t="s">
        <v>16</v>
      </c>
      <c r="J23" t="s">
        <v>14</v>
      </c>
      <c r="L23" t="s">
        <v>3</v>
      </c>
      <c r="R23">
        <v>5</v>
      </c>
      <c r="S23">
        <v>5</v>
      </c>
      <c r="T23">
        <v>4</v>
      </c>
      <c r="U23">
        <v>2</v>
      </c>
      <c r="V23">
        <v>4</v>
      </c>
      <c r="W23">
        <v>3</v>
      </c>
      <c r="X23">
        <v>4</v>
      </c>
      <c r="Y23">
        <v>5</v>
      </c>
    </row>
    <row r="24" spans="1:25" x14ac:dyDescent="0.2">
      <c r="A24">
        <v>22</v>
      </c>
      <c r="B24">
        <v>86</v>
      </c>
      <c r="C24">
        <v>0</v>
      </c>
      <c r="D24" s="15">
        <v>0.72</v>
      </c>
      <c r="E24" t="s">
        <v>10</v>
      </c>
      <c r="G24" t="s">
        <v>11</v>
      </c>
      <c r="I24" t="s">
        <v>19</v>
      </c>
      <c r="J24" t="s">
        <v>14</v>
      </c>
      <c r="L24" t="s">
        <v>8</v>
      </c>
      <c r="M24" t="s">
        <v>8</v>
      </c>
      <c r="N24" t="s">
        <v>3</v>
      </c>
      <c r="O24" t="s">
        <v>3</v>
      </c>
      <c r="P24" t="s">
        <v>3</v>
      </c>
      <c r="Q24" t="s">
        <v>3</v>
      </c>
      <c r="R24">
        <v>3</v>
      </c>
      <c r="S24">
        <v>4</v>
      </c>
      <c r="T24">
        <v>4</v>
      </c>
      <c r="U24">
        <v>2</v>
      </c>
      <c r="V24">
        <v>2</v>
      </c>
      <c r="W24">
        <v>2</v>
      </c>
      <c r="X24">
        <v>2</v>
      </c>
      <c r="Y24">
        <v>2</v>
      </c>
    </row>
    <row r="25" spans="1:25" x14ac:dyDescent="0.2">
      <c r="A25">
        <v>23</v>
      </c>
      <c r="B25">
        <v>89</v>
      </c>
      <c r="C25">
        <v>0</v>
      </c>
      <c r="D25" s="15">
        <v>0.09</v>
      </c>
      <c r="E25" t="s">
        <v>0</v>
      </c>
      <c r="G25" t="s">
        <v>123</v>
      </c>
      <c r="I25" t="s">
        <v>1</v>
      </c>
      <c r="J25" t="s">
        <v>2</v>
      </c>
      <c r="L25" t="s">
        <v>8</v>
      </c>
      <c r="M25" t="s">
        <v>8</v>
      </c>
      <c r="N25" t="s">
        <v>3</v>
      </c>
      <c r="O25" t="s">
        <v>3</v>
      </c>
      <c r="P25" t="s">
        <v>3</v>
      </c>
      <c r="Q25" t="s">
        <v>3</v>
      </c>
      <c r="R25">
        <v>3</v>
      </c>
      <c r="S25">
        <v>3</v>
      </c>
      <c r="T25">
        <v>3</v>
      </c>
      <c r="U25">
        <v>2</v>
      </c>
      <c r="V25">
        <v>3</v>
      </c>
      <c r="W25">
        <v>2</v>
      </c>
      <c r="X25">
        <v>3</v>
      </c>
      <c r="Y25">
        <v>3</v>
      </c>
    </row>
    <row r="26" spans="1:25" x14ac:dyDescent="0.2">
      <c r="A26">
        <v>24</v>
      </c>
      <c r="B26">
        <v>95</v>
      </c>
      <c r="C26">
        <v>1</v>
      </c>
      <c r="D26" s="15">
        <v>0.72</v>
      </c>
      <c r="E26" t="s">
        <v>15</v>
      </c>
      <c r="G26" t="s">
        <v>11</v>
      </c>
      <c r="I26" t="s">
        <v>19</v>
      </c>
      <c r="J26" t="s">
        <v>14</v>
      </c>
      <c r="L26" t="s">
        <v>8</v>
      </c>
      <c r="M26" t="s">
        <v>8</v>
      </c>
      <c r="N26" t="s">
        <v>3</v>
      </c>
      <c r="O26" t="s">
        <v>3</v>
      </c>
      <c r="P26" t="s">
        <v>3</v>
      </c>
      <c r="Q26" t="s">
        <v>3</v>
      </c>
      <c r="R26">
        <v>3</v>
      </c>
      <c r="S26">
        <v>4</v>
      </c>
      <c r="T26">
        <v>4</v>
      </c>
      <c r="U26">
        <v>2</v>
      </c>
      <c r="V26">
        <v>3</v>
      </c>
      <c r="W26">
        <v>2</v>
      </c>
      <c r="X26">
        <v>3</v>
      </c>
      <c r="Y26">
        <v>4</v>
      </c>
    </row>
    <row r="27" spans="1:25" x14ac:dyDescent="0.2">
      <c r="A27">
        <v>25</v>
      </c>
      <c r="B27">
        <v>98</v>
      </c>
      <c r="C27">
        <v>1</v>
      </c>
      <c r="D27" s="15">
        <v>1</v>
      </c>
      <c r="E27" t="s">
        <v>15</v>
      </c>
      <c r="G27" t="s">
        <v>123</v>
      </c>
      <c r="I27" t="s">
        <v>19</v>
      </c>
      <c r="J27" t="s">
        <v>14</v>
      </c>
      <c r="L27" t="s">
        <v>3</v>
      </c>
      <c r="R27">
        <v>4</v>
      </c>
      <c r="S27">
        <v>4</v>
      </c>
      <c r="T27">
        <v>3</v>
      </c>
      <c r="U27">
        <v>2</v>
      </c>
      <c r="V27">
        <v>2</v>
      </c>
      <c r="W27">
        <v>2</v>
      </c>
      <c r="X27">
        <v>2</v>
      </c>
      <c r="Y27">
        <v>2</v>
      </c>
    </row>
    <row r="28" spans="1:25" x14ac:dyDescent="0.2">
      <c r="A28">
        <v>26</v>
      </c>
      <c r="B28">
        <v>106</v>
      </c>
      <c r="C28">
        <v>0.47</v>
      </c>
      <c r="D28" s="15">
        <v>0.72</v>
      </c>
      <c r="E28" t="s">
        <v>0</v>
      </c>
      <c r="G28" t="s">
        <v>123</v>
      </c>
      <c r="I28" t="s">
        <v>23</v>
      </c>
      <c r="J28" t="s">
        <v>14</v>
      </c>
      <c r="L28" t="s">
        <v>8</v>
      </c>
      <c r="M28" t="s">
        <v>8</v>
      </c>
      <c r="N28" t="s">
        <v>3</v>
      </c>
      <c r="O28" t="s">
        <v>3</v>
      </c>
      <c r="P28" t="s">
        <v>3</v>
      </c>
      <c r="Q28" t="s">
        <v>3</v>
      </c>
      <c r="R28">
        <v>5</v>
      </c>
      <c r="S28">
        <v>5</v>
      </c>
      <c r="T28">
        <v>3</v>
      </c>
      <c r="U28">
        <v>2</v>
      </c>
      <c r="V28">
        <v>5</v>
      </c>
      <c r="W28">
        <v>1</v>
      </c>
      <c r="X28">
        <v>5</v>
      </c>
      <c r="Y28">
        <v>2</v>
      </c>
    </row>
    <row r="29" spans="1:25" x14ac:dyDescent="0.2">
      <c r="A29">
        <v>27</v>
      </c>
      <c r="B29">
        <v>116</v>
      </c>
      <c r="C29">
        <v>1</v>
      </c>
      <c r="D29" s="15">
        <v>0.72</v>
      </c>
      <c r="E29" t="s">
        <v>0</v>
      </c>
      <c r="G29" t="s">
        <v>11</v>
      </c>
      <c r="I29" t="s">
        <v>16</v>
      </c>
      <c r="J29" t="s">
        <v>14</v>
      </c>
      <c r="L29" t="s">
        <v>3</v>
      </c>
      <c r="R29">
        <v>5</v>
      </c>
      <c r="S29">
        <v>5</v>
      </c>
      <c r="T29">
        <v>5</v>
      </c>
      <c r="U29">
        <v>5</v>
      </c>
      <c r="V29">
        <v>4</v>
      </c>
      <c r="W29">
        <v>3</v>
      </c>
      <c r="X29">
        <v>2</v>
      </c>
      <c r="Y29">
        <v>2</v>
      </c>
    </row>
    <row r="30" spans="1:25" x14ac:dyDescent="0.2">
      <c r="A30">
        <v>28</v>
      </c>
      <c r="B30">
        <v>117</v>
      </c>
      <c r="C30">
        <v>0.43</v>
      </c>
      <c r="D30" s="15">
        <v>0.12</v>
      </c>
      <c r="E30" t="s">
        <v>15</v>
      </c>
      <c r="G30" t="s">
        <v>123</v>
      </c>
      <c r="I30" t="s">
        <v>16</v>
      </c>
      <c r="J30" t="s">
        <v>14</v>
      </c>
      <c r="L30" t="s">
        <v>3</v>
      </c>
      <c r="R30">
        <v>4</v>
      </c>
      <c r="S30">
        <v>4</v>
      </c>
      <c r="T30">
        <v>4</v>
      </c>
      <c r="U30">
        <v>1</v>
      </c>
      <c r="V30">
        <v>3</v>
      </c>
      <c r="W30">
        <v>1</v>
      </c>
      <c r="X30">
        <v>1</v>
      </c>
      <c r="Y30">
        <v>1</v>
      </c>
    </row>
    <row r="31" spans="1:25" x14ac:dyDescent="0.2">
      <c r="A31">
        <v>30</v>
      </c>
      <c r="B31">
        <v>119</v>
      </c>
      <c r="C31">
        <v>0.47</v>
      </c>
      <c r="D31" s="15">
        <v>0.47</v>
      </c>
      <c r="E31" t="s">
        <v>15</v>
      </c>
      <c r="G31" t="s">
        <v>123</v>
      </c>
      <c r="I31" t="s">
        <v>16</v>
      </c>
      <c r="J31" t="s">
        <v>14</v>
      </c>
      <c r="L31" t="s">
        <v>3</v>
      </c>
      <c r="R31">
        <v>3</v>
      </c>
      <c r="S31">
        <v>2</v>
      </c>
      <c r="T31">
        <v>2</v>
      </c>
      <c r="U31">
        <v>2</v>
      </c>
      <c r="V31">
        <v>1</v>
      </c>
      <c r="W31">
        <v>1</v>
      </c>
      <c r="X31">
        <v>1</v>
      </c>
      <c r="Y31">
        <v>1</v>
      </c>
    </row>
    <row r="32" spans="1:25" x14ac:dyDescent="0.2">
      <c r="A32">
        <v>31</v>
      </c>
      <c r="B32">
        <v>121</v>
      </c>
      <c r="C32">
        <v>0</v>
      </c>
      <c r="D32" s="15">
        <v>-0.52</v>
      </c>
      <c r="E32" t="s">
        <v>0</v>
      </c>
      <c r="G32" t="s">
        <v>123</v>
      </c>
      <c r="I32" t="s">
        <v>16</v>
      </c>
      <c r="J32" t="s">
        <v>14</v>
      </c>
      <c r="L32" t="s">
        <v>8</v>
      </c>
      <c r="M32" t="s">
        <v>8</v>
      </c>
      <c r="N32" t="s">
        <v>3</v>
      </c>
      <c r="O32" t="s">
        <v>3</v>
      </c>
      <c r="P32" t="s">
        <v>3</v>
      </c>
      <c r="Q32" t="s">
        <v>3</v>
      </c>
      <c r="R32">
        <v>5</v>
      </c>
      <c r="S32">
        <v>5</v>
      </c>
      <c r="T32">
        <v>4</v>
      </c>
      <c r="U32">
        <v>3</v>
      </c>
      <c r="V32">
        <v>2</v>
      </c>
      <c r="W32">
        <v>4</v>
      </c>
      <c r="X32">
        <v>2</v>
      </c>
      <c r="Y32">
        <v>2</v>
      </c>
    </row>
    <row r="33" spans="1:25" x14ac:dyDescent="0.2">
      <c r="A33">
        <v>32</v>
      </c>
      <c r="B33">
        <v>123</v>
      </c>
      <c r="C33">
        <v>1</v>
      </c>
      <c r="D33" s="15">
        <v>0.72</v>
      </c>
      <c r="E33" t="s">
        <v>0</v>
      </c>
      <c r="G33" t="s">
        <v>123</v>
      </c>
      <c r="I33" t="s">
        <v>1</v>
      </c>
      <c r="J33" t="s">
        <v>14</v>
      </c>
      <c r="L33" t="s">
        <v>3</v>
      </c>
      <c r="R33">
        <v>5</v>
      </c>
      <c r="S33">
        <v>5</v>
      </c>
      <c r="T33">
        <v>5</v>
      </c>
      <c r="U33">
        <v>1</v>
      </c>
      <c r="V33">
        <v>4</v>
      </c>
      <c r="W33">
        <v>1</v>
      </c>
      <c r="X33">
        <v>2</v>
      </c>
      <c r="Y33">
        <v>1</v>
      </c>
    </row>
    <row r="34" spans="1:25" x14ac:dyDescent="0.2">
      <c r="A34">
        <v>33</v>
      </c>
      <c r="B34">
        <v>125</v>
      </c>
      <c r="C34">
        <v>0</v>
      </c>
      <c r="D34" s="15">
        <v>0.72</v>
      </c>
      <c r="E34" t="s">
        <v>15</v>
      </c>
      <c r="G34" t="s">
        <v>123</v>
      </c>
      <c r="I34" t="s">
        <v>16</v>
      </c>
      <c r="J34" t="s">
        <v>12</v>
      </c>
      <c r="L34" t="s">
        <v>8</v>
      </c>
      <c r="M34" t="s">
        <v>8</v>
      </c>
      <c r="N34" t="s">
        <v>3</v>
      </c>
      <c r="O34" t="s">
        <v>3</v>
      </c>
      <c r="P34" t="s">
        <v>3</v>
      </c>
      <c r="Q34" t="s">
        <v>3</v>
      </c>
      <c r="R34">
        <v>5</v>
      </c>
      <c r="S34">
        <v>5</v>
      </c>
      <c r="T34">
        <v>5</v>
      </c>
      <c r="U34">
        <v>2</v>
      </c>
      <c r="V34">
        <v>5</v>
      </c>
      <c r="W34">
        <v>1</v>
      </c>
      <c r="X34">
        <v>3</v>
      </c>
      <c r="Y34">
        <v>2</v>
      </c>
    </row>
    <row r="35" spans="1:25" x14ac:dyDescent="0.2">
      <c r="A35">
        <v>34</v>
      </c>
      <c r="B35">
        <v>129</v>
      </c>
      <c r="C35">
        <v>0.47</v>
      </c>
      <c r="D35" s="15">
        <v>0.09</v>
      </c>
      <c r="E35" t="s">
        <v>15</v>
      </c>
      <c r="G35" t="s">
        <v>123</v>
      </c>
      <c r="I35" t="s">
        <v>16</v>
      </c>
      <c r="J35" t="s">
        <v>14</v>
      </c>
      <c r="L35" t="s">
        <v>3</v>
      </c>
      <c r="R35">
        <v>5</v>
      </c>
      <c r="S35">
        <v>5</v>
      </c>
      <c r="T35">
        <v>5</v>
      </c>
      <c r="U35">
        <v>3</v>
      </c>
      <c r="V35">
        <v>4</v>
      </c>
      <c r="W35">
        <v>1</v>
      </c>
      <c r="X35">
        <v>3</v>
      </c>
      <c r="Y35">
        <v>4</v>
      </c>
    </row>
    <row r="36" spans="1:25" x14ac:dyDescent="0.2">
      <c r="A36">
        <v>35</v>
      </c>
      <c r="B36">
        <v>130</v>
      </c>
      <c r="C36">
        <v>0.47</v>
      </c>
      <c r="D36" s="15">
        <v>0.72</v>
      </c>
      <c r="E36" t="s">
        <v>10</v>
      </c>
      <c r="G36" t="s">
        <v>11</v>
      </c>
      <c r="I36" t="s">
        <v>1</v>
      </c>
      <c r="J36" t="s">
        <v>14</v>
      </c>
      <c r="L36" t="s">
        <v>3</v>
      </c>
      <c r="R36">
        <v>3</v>
      </c>
      <c r="S36">
        <v>3</v>
      </c>
      <c r="T36">
        <v>2</v>
      </c>
      <c r="U36">
        <v>1</v>
      </c>
      <c r="V36">
        <v>1</v>
      </c>
      <c r="W36">
        <v>1</v>
      </c>
      <c r="X36">
        <v>1</v>
      </c>
      <c r="Y36">
        <v>1</v>
      </c>
    </row>
    <row r="37" spans="1:25" x14ac:dyDescent="0.2">
      <c r="A37">
        <v>36</v>
      </c>
      <c r="B37">
        <v>131</v>
      </c>
      <c r="C37">
        <v>0</v>
      </c>
      <c r="D37" s="15">
        <v>0</v>
      </c>
      <c r="E37" t="s">
        <v>0</v>
      </c>
      <c r="G37" t="s">
        <v>123</v>
      </c>
      <c r="I37" t="s">
        <v>1</v>
      </c>
      <c r="J37" t="s">
        <v>2</v>
      </c>
      <c r="L37" t="s">
        <v>3</v>
      </c>
      <c r="R37">
        <v>4</v>
      </c>
      <c r="S37">
        <v>5</v>
      </c>
      <c r="T37">
        <v>4</v>
      </c>
      <c r="U37">
        <v>3</v>
      </c>
      <c r="V37">
        <v>5</v>
      </c>
      <c r="W37">
        <v>3</v>
      </c>
      <c r="X37">
        <v>4</v>
      </c>
      <c r="Y37">
        <v>4</v>
      </c>
    </row>
    <row r="38" spans="1:25" x14ac:dyDescent="0.2">
      <c r="A38">
        <v>37</v>
      </c>
      <c r="B38">
        <v>133</v>
      </c>
      <c r="C38">
        <v>1</v>
      </c>
      <c r="D38" s="15">
        <v>0.72</v>
      </c>
      <c r="E38" t="s">
        <v>0</v>
      </c>
      <c r="G38" t="s">
        <v>11</v>
      </c>
      <c r="I38" t="s">
        <v>1</v>
      </c>
      <c r="J38" t="s">
        <v>12</v>
      </c>
      <c r="L38" t="s">
        <v>8</v>
      </c>
      <c r="M38" t="s">
        <v>8</v>
      </c>
      <c r="N38" t="s">
        <v>3</v>
      </c>
      <c r="O38" t="s">
        <v>3</v>
      </c>
      <c r="P38" t="s">
        <v>3</v>
      </c>
      <c r="Q38" t="s">
        <v>3</v>
      </c>
      <c r="R38">
        <v>3</v>
      </c>
      <c r="S38">
        <v>5</v>
      </c>
      <c r="T38">
        <v>4</v>
      </c>
      <c r="U38">
        <v>2</v>
      </c>
      <c r="V38">
        <v>4</v>
      </c>
      <c r="W38">
        <v>2</v>
      </c>
      <c r="X38">
        <v>3</v>
      </c>
      <c r="Y38">
        <v>2</v>
      </c>
    </row>
    <row r="39" spans="1:25" x14ac:dyDescent="0.2">
      <c r="A39">
        <v>38</v>
      </c>
      <c r="B39">
        <v>134</v>
      </c>
      <c r="C39">
        <v>1</v>
      </c>
      <c r="D39" s="15">
        <v>0.72</v>
      </c>
      <c r="E39" t="s">
        <v>10</v>
      </c>
      <c r="G39" t="s">
        <v>123</v>
      </c>
      <c r="I39" t="s">
        <v>1</v>
      </c>
      <c r="J39" t="s">
        <v>12</v>
      </c>
      <c r="L39" t="s">
        <v>8</v>
      </c>
      <c r="M39" t="s">
        <v>8</v>
      </c>
      <c r="N39" t="s">
        <v>3</v>
      </c>
      <c r="O39" t="s">
        <v>3</v>
      </c>
      <c r="P39" t="s">
        <v>3</v>
      </c>
      <c r="Q39" t="s">
        <v>3</v>
      </c>
      <c r="R39">
        <v>4</v>
      </c>
      <c r="S39">
        <v>4</v>
      </c>
      <c r="T39">
        <v>4</v>
      </c>
      <c r="U39">
        <v>3</v>
      </c>
      <c r="V39">
        <v>4</v>
      </c>
      <c r="W39">
        <v>4</v>
      </c>
      <c r="X39">
        <v>3</v>
      </c>
      <c r="Y39">
        <v>4</v>
      </c>
    </row>
    <row r="40" spans="1:25" x14ac:dyDescent="0.2">
      <c r="A40">
        <v>39</v>
      </c>
      <c r="B40">
        <v>135</v>
      </c>
      <c r="C40">
        <v>1</v>
      </c>
      <c r="D40" s="15">
        <v>1</v>
      </c>
      <c r="E40" t="s">
        <v>0</v>
      </c>
      <c r="G40" t="s">
        <v>11</v>
      </c>
      <c r="I40" t="s">
        <v>1</v>
      </c>
      <c r="J40" t="s">
        <v>12</v>
      </c>
      <c r="L40" t="s">
        <v>3</v>
      </c>
      <c r="R40">
        <v>5</v>
      </c>
      <c r="S40">
        <v>5</v>
      </c>
      <c r="T40">
        <v>5</v>
      </c>
      <c r="U40">
        <v>5</v>
      </c>
      <c r="V40">
        <v>5</v>
      </c>
      <c r="W40">
        <v>1</v>
      </c>
      <c r="X40">
        <v>5</v>
      </c>
      <c r="Y40">
        <v>5</v>
      </c>
    </row>
    <row r="41" spans="1:25" x14ac:dyDescent="0.2">
      <c r="A41">
        <v>40</v>
      </c>
      <c r="B41">
        <v>136</v>
      </c>
      <c r="C41">
        <v>0</v>
      </c>
      <c r="D41" s="15">
        <v>0</v>
      </c>
      <c r="E41" t="s">
        <v>15</v>
      </c>
      <c r="G41" t="s">
        <v>123</v>
      </c>
      <c r="I41" t="s">
        <v>16</v>
      </c>
      <c r="J41" t="s">
        <v>14</v>
      </c>
      <c r="L41" t="s">
        <v>8</v>
      </c>
      <c r="M41" t="s">
        <v>8</v>
      </c>
      <c r="N41" t="s">
        <v>3</v>
      </c>
      <c r="O41" t="s">
        <v>3</v>
      </c>
      <c r="P41" t="s">
        <v>3</v>
      </c>
      <c r="Q41" t="s">
        <v>3</v>
      </c>
      <c r="R41">
        <v>4</v>
      </c>
      <c r="S41">
        <v>4</v>
      </c>
      <c r="T41">
        <v>3</v>
      </c>
      <c r="U41">
        <v>1</v>
      </c>
      <c r="V41">
        <v>3</v>
      </c>
      <c r="W41">
        <v>1</v>
      </c>
      <c r="X41">
        <v>1</v>
      </c>
      <c r="Y41">
        <v>1</v>
      </c>
    </row>
    <row r="42" spans="1:25" x14ac:dyDescent="0.2">
      <c r="A42">
        <v>41</v>
      </c>
      <c r="B42">
        <v>137</v>
      </c>
      <c r="C42">
        <v>1</v>
      </c>
      <c r="D42" s="15">
        <v>0.72</v>
      </c>
      <c r="E42" t="s">
        <v>18</v>
      </c>
      <c r="G42" t="s">
        <v>11</v>
      </c>
      <c r="I42" t="s">
        <v>16</v>
      </c>
      <c r="J42" t="s">
        <v>14</v>
      </c>
      <c r="L42" t="s">
        <v>3</v>
      </c>
      <c r="R42">
        <v>5</v>
      </c>
      <c r="S42">
        <v>5</v>
      </c>
      <c r="T42">
        <v>5</v>
      </c>
      <c r="U42">
        <v>5</v>
      </c>
      <c r="V42">
        <v>5</v>
      </c>
      <c r="W42">
        <v>2</v>
      </c>
      <c r="X42">
        <v>3</v>
      </c>
      <c r="Y42">
        <v>3</v>
      </c>
    </row>
    <row r="43" spans="1:25" x14ac:dyDescent="0.2">
      <c r="A43">
        <v>42</v>
      </c>
      <c r="B43">
        <v>140</v>
      </c>
      <c r="C43">
        <v>0.49</v>
      </c>
      <c r="D43" s="15">
        <v>-1.72</v>
      </c>
      <c r="E43" t="s">
        <v>18</v>
      </c>
      <c r="G43" t="s">
        <v>11</v>
      </c>
      <c r="I43" t="s">
        <v>1</v>
      </c>
      <c r="J43" t="s">
        <v>12</v>
      </c>
      <c r="L43" t="s">
        <v>8</v>
      </c>
      <c r="M43" t="s">
        <v>8</v>
      </c>
      <c r="N43" t="s">
        <v>3</v>
      </c>
      <c r="O43" t="s">
        <v>3</v>
      </c>
      <c r="P43" t="s">
        <v>3</v>
      </c>
      <c r="Q43" t="s">
        <v>3</v>
      </c>
      <c r="R43">
        <v>5</v>
      </c>
      <c r="S43">
        <v>4</v>
      </c>
      <c r="T43">
        <v>4</v>
      </c>
      <c r="U43">
        <v>3</v>
      </c>
      <c r="V43">
        <v>4</v>
      </c>
      <c r="W43">
        <v>3</v>
      </c>
      <c r="X43">
        <v>3</v>
      </c>
      <c r="Y43">
        <v>4</v>
      </c>
    </row>
    <row r="44" spans="1:25" x14ac:dyDescent="0.2">
      <c r="A44">
        <v>43</v>
      </c>
      <c r="B44">
        <v>142</v>
      </c>
      <c r="C44">
        <v>1</v>
      </c>
      <c r="D44" s="15">
        <v>0.72</v>
      </c>
      <c r="E44" s="21" t="s">
        <v>10</v>
      </c>
      <c r="F44" s="21"/>
      <c r="G44" s="21" t="s">
        <v>123</v>
      </c>
      <c r="H44" s="21"/>
      <c r="I44" s="21" t="s">
        <v>1</v>
      </c>
      <c r="J44" s="21" t="s">
        <v>12</v>
      </c>
      <c r="K44" s="21"/>
      <c r="L44" s="16" t="s">
        <v>3</v>
      </c>
      <c r="R44" s="21">
        <v>4</v>
      </c>
      <c r="S44" s="21">
        <v>4</v>
      </c>
      <c r="T44" s="21">
        <v>4</v>
      </c>
      <c r="U44" s="21">
        <v>2</v>
      </c>
      <c r="V44" s="21">
        <v>4</v>
      </c>
      <c r="W44" s="21">
        <v>2</v>
      </c>
      <c r="X44" s="21">
        <v>1</v>
      </c>
      <c r="Y44" s="21">
        <v>2</v>
      </c>
    </row>
    <row r="45" spans="1:25" ht="13.5" thickBot="1" x14ac:dyDescent="0.25">
      <c r="J45" t="s">
        <v>14</v>
      </c>
    </row>
    <row r="46" spans="1:25" ht="13.5" thickBot="1" x14ac:dyDescent="0.25">
      <c r="P46" s="113" t="s">
        <v>120</v>
      </c>
      <c r="Q46" s="114"/>
      <c r="R46" s="72">
        <f>AVERAGE(R3:R44)</f>
        <v>3.9047619047619047</v>
      </c>
      <c r="S46" s="72">
        <f t="shared" ref="S46:Y46" si="0">AVERAGE(S3:S44)</f>
        <v>4.2142857142857144</v>
      </c>
      <c r="T46" s="72">
        <f t="shared" si="0"/>
        <v>3.8571428571428572</v>
      </c>
      <c r="U46" s="72">
        <f t="shared" si="0"/>
        <v>2.2619047619047619</v>
      </c>
      <c r="V46" s="72">
        <f t="shared" si="0"/>
        <v>3.0476190476190474</v>
      </c>
      <c r="W46" s="72">
        <f t="shared" si="0"/>
        <v>2.1666666666666665</v>
      </c>
      <c r="X46" s="72">
        <f t="shared" si="0"/>
        <v>2.6666666666666665</v>
      </c>
      <c r="Y46" s="73">
        <f t="shared" si="0"/>
        <v>2.6904761904761907</v>
      </c>
    </row>
    <row r="47" spans="1:25" ht="13.5" thickBot="1" x14ac:dyDescent="0.25">
      <c r="A47" s="113" t="s">
        <v>120</v>
      </c>
      <c r="B47" s="114"/>
      <c r="C47" s="72">
        <f>AVERAGE(C3:C44)</f>
        <v>0.43428571428571427</v>
      </c>
      <c r="D47" s="73">
        <f>AVERAGE(D3:D44)</f>
        <v>0.3633333333333334</v>
      </c>
      <c r="E47" s="85" t="s">
        <v>15</v>
      </c>
      <c r="F47" s="73">
        <f>COUNTIF(E$3:E$44,E47)</f>
        <v>9</v>
      </c>
      <c r="G47" s="72" t="s">
        <v>11</v>
      </c>
      <c r="H47" s="73">
        <f>COUNTIF(G3:G44,G47)</f>
        <v>23</v>
      </c>
      <c r="J47" s="85" t="s">
        <v>14</v>
      </c>
      <c r="K47" s="73">
        <f>COUNTIF(J$3:J$44,J47)</f>
        <v>19</v>
      </c>
      <c r="P47" s="115" t="s">
        <v>121</v>
      </c>
      <c r="Q47" s="116"/>
      <c r="R47" s="55">
        <f>_xlfn.STDEV.S(R3:R44)</f>
        <v>0.79047758980047655</v>
      </c>
      <c r="S47" s="55">
        <f t="shared" ref="S47:Y47" si="1">_xlfn.STDEV.S(S3:S44)</f>
        <v>0.68202404240986014</v>
      </c>
      <c r="T47" s="55">
        <f t="shared" si="1"/>
        <v>0.89908974487421356</v>
      </c>
      <c r="U47" s="55">
        <f t="shared" si="1"/>
        <v>1.2109162789437251</v>
      </c>
      <c r="V47" s="55">
        <f t="shared" si="1"/>
        <v>1.447493728911492</v>
      </c>
      <c r="W47" s="55">
        <f t="shared" si="1"/>
        <v>1.2080354272520055</v>
      </c>
      <c r="X47" s="55">
        <f t="shared" si="1"/>
        <v>1.182528639712306</v>
      </c>
      <c r="Y47" s="63">
        <f t="shared" si="1"/>
        <v>1.1993513539205212</v>
      </c>
    </row>
    <row r="48" spans="1:25" ht="13.5" thickBot="1" x14ac:dyDescent="0.25">
      <c r="A48" s="115" t="s">
        <v>121</v>
      </c>
      <c r="B48" s="116"/>
      <c r="C48" s="55">
        <f>_xlfn.STDEV.S(C3:C44)</f>
        <v>0.44519188988045494</v>
      </c>
      <c r="D48" s="63">
        <f>_xlfn.STDEV.S(D3:D44)</f>
        <v>0.50058339948244213</v>
      </c>
      <c r="E48" s="69" t="s">
        <v>0</v>
      </c>
      <c r="F48" s="5">
        <f t="shared" ref="F48:F53" si="2">COUNTIF(E$3:E$44,E48)</f>
        <v>18</v>
      </c>
      <c r="G48" s="55" t="s">
        <v>123</v>
      </c>
      <c r="H48" s="63">
        <f>COUNTIF(G3:G44,G48)</f>
        <v>19</v>
      </c>
      <c r="J48" s="86" t="s">
        <v>12</v>
      </c>
      <c r="K48" s="63">
        <f>COUNTIF(J$3:J$44,J48)</f>
        <v>11</v>
      </c>
    </row>
    <row r="49" spans="5:6" x14ac:dyDescent="0.2">
      <c r="E49" s="69" t="s">
        <v>10</v>
      </c>
      <c r="F49" s="5">
        <f t="shared" si="2"/>
        <v>9</v>
      </c>
    </row>
    <row r="50" spans="5:6" x14ac:dyDescent="0.2">
      <c r="E50" s="69" t="s">
        <v>18</v>
      </c>
      <c r="F50" s="5">
        <f t="shared" si="2"/>
        <v>4</v>
      </c>
    </row>
    <row r="51" spans="5:6" x14ac:dyDescent="0.2">
      <c r="E51" s="69" t="s">
        <v>148</v>
      </c>
      <c r="F51" s="5">
        <f t="shared" si="2"/>
        <v>0</v>
      </c>
    </row>
    <row r="52" spans="5:6" x14ac:dyDescent="0.2">
      <c r="E52" s="69" t="s">
        <v>20</v>
      </c>
      <c r="F52" s="5">
        <f t="shared" si="2"/>
        <v>1</v>
      </c>
    </row>
    <row r="53" spans="5:6" ht="13.5" thickBot="1" x14ac:dyDescent="0.25">
      <c r="E53" s="86" t="s">
        <v>22</v>
      </c>
      <c r="F53" s="63">
        <f t="shared" si="2"/>
        <v>1</v>
      </c>
    </row>
  </sheetData>
  <mergeCells count="11">
    <mergeCell ref="L1:Q1"/>
    <mergeCell ref="R1:Y1"/>
    <mergeCell ref="C1:D1"/>
    <mergeCell ref="A1:B1"/>
    <mergeCell ref="G2:H2"/>
    <mergeCell ref="E2:F2"/>
    <mergeCell ref="P46:Q46"/>
    <mergeCell ref="P47:Q47"/>
    <mergeCell ref="A47:B47"/>
    <mergeCell ref="A48:B48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4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2" sqref="A2:XFD2"/>
    </sheetView>
  </sheetViews>
  <sheetFormatPr baseColWidth="10" defaultRowHeight="12.75" x14ac:dyDescent="0.2"/>
  <cols>
    <col min="1" max="1" width="3.85546875" customWidth="1"/>
    <col min="2" max="2" width="8.85546875" bestFit="1" customWidth="1"/>
    <col min="3" max="3" width="10.7109375" customWidth="1"/>
    <col min="4" max="4" width="10.7109375" style="2" customWidth="1"/>
    <col min="5" max="7" width="8.140625" style="59" customWidth="1"/>
    <col min="8" max="8" width="8.140625" style="60" customWidth="1"/>
    <col min="9" max="9" width="8.140625" style="61" customWidth="1"/>
    <col min="10" max="13" width="8.140625" style="9" customWidth="1"/>
    <col min="14" max="14" width="8.140625" style="10" customWidth="1"/>
    <col min="15" max="18" width="8.140625" style="9" customWidth="1"/>
    <col min="19" max="19" width="8.140625" style="10" customWidth="1"/>
    <col min="20" max="23" width="8.140625" style="9" customWidth="1"/>
    <col min="24" max="24" width="8.140625" style="10" customWidth="1"/>
  </cols>
  <sheetData>
    <row r="1" spans="1:24" x14ac:dyDescent="0.2">
      <c r="A1" s="110" t="s">
        <v>35</v>
      </c>
      <c r="B1" s="110"/>
      <c r="C1" s="106" t="s">
        <v>253</v>
      </c>
      <c r="D1" s="119"/>
      <c r="E1" s="120" t="s">
        <v>96</v>
      </c>
      <c r="F1" s="121"/>
      <c r="G1" s="121"/>
      <c r="H1" s="121"/>
      <c r="I1" s="122"/>
      <c r="J1" s="105" t="s">
        <v>97</v>
      </c>
      <c r="K1" s="110"/>
      <c r="L1" s="110"/>
      <c r="M1" s="110"/>
      <c r="N1" s="118"/>
      <c r="O1" s="105" t="s">
        <v>98</v>
      </c>
      <c r="P1" s="110"/>
      <c r="Q1" s="110"/>
      <c r="R1" s="110"/>
      <c r="S1" s="118"/>
      <c r="T1" s="105" t="s">
        <v>99</v>
      </c>
      <c r="U1" s="110"/>
      <c r="V1" s="110"/>
      <c r="W1" s="110"/>
      <c r="X1" s="118"/>
    </row>
    <row r="2" spans="1:24" s="3" customFormat="1" ht="13.5" thickBot="1" x14ac:dyDescent="0.25">
      <c r="A2" s="3" t="s">
        <v>254</v>
      </c>
      <c r="B2" s="3" t="s">
        <v>36</v>
      </c>
      <c r="C2" s="3" t="s">
        <v>52</v>
      </c>
      <c r="D2" s="4" t="s">
        <v>41</v>
      </c>
      <c r="E2" s="83">
        <v>1</v>
      </c>
      <c r="F2" s="79">
        <v>2</v>
      </c>
      <c r="G2" s="79">
        <v>3</v>
      </c>
      <c r="H2" s="79">
        <v>4</v>
      </c>
      <c r="I2" s="84">
        <v>5</v>
      </c>
      <c r="J2" s="81">
        <v>6</v>
      </c>
      <c r="K2" s="80">
        <v>7</v>
      </c>
      <c r="L2" s="80">
        <v>8</v>
      </c>
      <c r="M2" s="80">
        <v>9</v>
      </c>
      <c r="N2" s="82">
        <v>10</v>
      </c>
      <c r="O2" s="81">
        <v>11</v>
      </c>
      <c r="P2" s="80">
        <v>12</v>
      </c>
      <c r="Q2" s="80">
        <v>13</v>
      </c>
      <c r="R2" s="80">
        <v>14</v>
      </c>
      <c r="S2" s="82">
        <v>15</v>
      </c>
      <c r="T2" s="81">
        <v>16</v>
      </c>
      <c r="U2" s="80">
        <v>17</v>
      </c>
      <c r="V2" s="80">
        <v>18</v>
      </c>
      <c r="W2" s="80">
        <v>19</v>
      </c>
      <c r="X2" s="82">
        <v>20</v>
      </c>
    </row>
    <row r="3" spans="1:24" ht="13.5" thickTop="1" x14ac:dyDescent="0.2">
      <c r="A3">
        <v>1</v>
      </c>
      <c r="B3">
        <v>30</v>
      </c>
      <c r="C3">
        <v>0</v>
      </c>
      <c r="D3" s="2">
        <v>0.72</v>
      </c>
      <c r="E3" s="59">
        <v>75.5</v>
      </c>
      <c r="F3" s="59" t="s">
        <v>4</v>
      </c>
      <c r="G3" s="59">
        <v>16900</v>
      </c>
      <c r="H3" s="60">
        <v>0.82</v>
      </c>
      <c r="I3" s="61">
        <v>4</v>
      </c>
      <c r="J3" s="9">
        <v>63.8</v>
      </c>
      <c r="K3" s="9" t="s">
        <v>5</v>
      </c>
      <c r="L3" s="9">
        <v>130200</v>
      </c>
      <c r="M3" s="11">
        <v>0.93</v>
      </c>
      <c r="N3" s="10">
        <v>4</v>
      </c>
      <c r="O3" s="9">
        <v>65.8</v>
      </c>
      <c r="P3" s="9" t="s">
        <v>6</v>
      </c>
      <c r="Q3" s="9">
        <v>17740</v>
      </c>
      <c r="R3" s="11">
        <v>0.96699999999999997</v>
      </c>
      <c r="S3" s="10">
        <v>3</v>
      </c>
      <c r="T3" s="9">
        <v>71.099999999999994</v>
      </c>
      <c r="U3" s="9" t="s">
        <v>7</v>
      </c>
      <c r="V3" s="9">
        <v>56600</v>
      </c>
      <c r="W3" s="11">
        <v>0.94699999999999995</v>
      </c>
      <c r="X3" s="10">
        <v>6</v>
      </c>
    </row>
    <row r="4" spans="1:24" x14ac:dyDescent="0.2">
      <c r="A4">
        <v>2</v>
      </c>
      <c r="B4">
        <v>31</v>
      </c>
      <c r="C4">
        <v>0.47</v>
      </c>
      <c r="D4" s="2">
        <v>0.72</v>
      </c>
      <c r="E4" s="59">
        <v>66.099999999999994</v>
      </c>
      <c r="F4" s="59" t="s">
        <v>4</v>
      </c>
      <c r="G4" s="59">
        <v>16900</v>
      </c>
      <c r="H4" s="60">
        <v>0.85399999999999998</v>
      </c>
      <c r="I4" s="61">
        <v>4</v>
      </c>
      <c r="J4" s="9">
        <v>63.8</v>
      </c>
      <c r="K4" s="9" t="s">
        <v>9</v>
      </c>
      <c r="L4" s="9">
        <v>152600</v>
      </c>
      <c r="M4" s="11">
        <v>0.93</v>
      </c>
      <c r="N4" s="10">
        <v>4</v>
      </c>
      <c r="O4" s="9">
        <v>57.3</v>
      </c>
      <c r="P4" s="9" t="s">
        <v>6</v>
      </c>
      <c r="Q4" s="9">
        <v>17740</v>
      </c>
      <c r="R4" s="11">
        <v>0.96699999999999997</v>
      </c>
      <c r="S4" s="10">
        <v>3</v>
      </c>
      <c r="T4" s="9">
        <v>71.099999999999994</v>
      </c>
      <c r="U4" s="9" t="s">
        <v>7</v>
      </c>
      <c r="V4" s="9">
        <v>56600</v>
      </c>
      <c r="W4" s="11">
        <v>0.94699999999999995</v>
      </c>
      <c r="X4" s="10">
        <v>6</v>
      </c>
    </row>
    <row r="5" spans="1:24" x14ac:dyDescent="0.2">
      <c r="A5">
        <v>3</v>
      </c>
      <c r="B5">
        <v>32</v>
      </c>
      <c r="C5">
        <v>1</v>
      </c>
      <c r="D5" s="2">
        <v>0.72</v>
      </c>
      <c r="E5" s="59">
        <v>64.3</v>
      </c>
      <c r="F5" s="59" t="s">
        <v>4</v>
      </c>
      <c r="G5" s="59">
        <v>16900</v>
      </c>
      <c r="H5" s="60">
        <v>0.82</v>
      </c>
      <c r="I5" s="61">
        <v>4</v>
      </c>
      <c r="J5" s="9">
        <v>63.8</v>
      </c>
      <c r="K5" s="9" t="s">
        <v>9</v>
      </c>
      <c r="L5" s="9">
        <v>221300</v>
      </c>
      <c r="M5" s="11">
        <v>0.93</v>
      </c>
      <c r="N5" s="10">
        <v>4</v>
      </c>
      <c r="O5" s="9">
        <v>60</v>
      </c>
      <c r="P5" s="9" t="s">
        <v>6</v>
      </c>
      <c r="Q5" s="9">
        <v>17740</v>
      </c>
      <c r="R5" s="11">
        <v>0.96699999999999997</v>
      </c>
      <c r="S5" s="10">
        <v>3</v>
      </c>
      <c r="T5" s="9">
        <v>71.099999999999994</v>
      </c>
      <c r="U5" s="9" t="s">
        <v>7</v>
      </c>
      <c r="V5" s="9">
        <v>68300</v>
      </c>
      <c r="W5" s="11">
        <v>0.94699999999999995</v>
      </c>
      <c r="X5" s="10">
        <v>6</v>
      </c>
    </row>
    <row r="6" spans="1:24" x14ac:dyDescent="0.2">
      <c r="A6">
        <v>4</v>
      </c>
      <c r="B6">
        <v>33</v>
      </c>
      <c r="C6">
        <v>0.47</v>
      </c>
      <c r="D6" s="2">
        <v>0.12</v>
      </c>
      <c r="E6" s="59">
        <v>75.5</v>
      </c>
      <c r="F6" s="59" t="s">
        <v>4</v>
      </c>
      <c r="G6" s="59">
        <v>16900</v>
      </c>
      <c r="H6" s="60">
        <v>0.93100000000000005</v>
      </c>
      <c r="I6" s="61">
        <v>4</v>
      </c>
      <c r="J6" s="9">
        <v>62</v>
      </c>
      <c r="K6" s="9" t="s">
        <v>9</v>
      </c>
      <c r="L6" s="9">
        <v>152600</v>
      </c>
      <c r="M6" s="11">
        <v>0.94099999999999995</v>
      </c>
      <c r="N6" s="10">
        <v>4</v>
      </c>
      <c r="O6" s="9">
        <v>57.3</v>
      </c>
      <c r="P6" s="9" t="s">
        <v>6</v>
      </c>
      <c r="Q6" s="9">
        <v>17740</v>
      </c>
      <c r="R6" s="11">
        <v>0.96699999999999997</v>
      </c>
      <c r="S6" s="10">
        <v>3</v>
      </c>
      <c r="T6" s="9">
        <v>71.099999999999994</v>
      </c>
      <c r="U6" s="9" t="s">
        <v>7</v>
      </c>
      <c r="V6" s="9">
        <v>56600</v>
      </c>
      <c r="W6" s="11">
        <v>0.94699999999999995</v>
      </c>
      <c r="X6" s="10">
        <v>6</v>
      </c>
    </row>
    <row r="7" spans="1:24" x14ac:dyDescent="0.2">
      <c r="A7">
        <v>5</v>
      </c>
      <c r="B7">
        <v>38</v>
      </c>
      <c r="C7">
        <v>0.47</v>
      </c>
      <c r="D7" s="2">
        <v>0.12</v>
      </c>
      <c r="E7" s="59">
        <v>66.099999999999994</v>
      </c>
      <c r="F7" s="59" t="s">
        <v>4</v>
      </c>
      <c r="G7" s="59">
        <v>16900</v>
      </c>
      <c r="H7" s="60">
        <v>0.878</v>
      </c>
      <c r="I7" s="61">
        <v>4</v>
      </c>
      <c r="J7" s="9">
        <v>62</v>
      </c>
      <c r="K7" s="9" t="s">
        <v>9</v>
      </c>
      <c r="L7" s="9">
        <v>152600</v>
      </c>
      <c r="M7" s="11">
        <v>0.93</v>
      </c>
      <c r="N7" s="10">
        <v>4</v>
      </c>
      <c r="O7" s="9">
        <v>57.3</v>
      </c>
      <c r="P7" s="9" t="s">
        <v>6</v>
      </c>
      <c r="Q7" s="9">
        <v>17740</v>
      </c>
      <c r="R7" s="11">
        <v>0.96699999999999997</v>
      </c>
      <c r="S7" s="10">
        <v>3</v>
      </c>
      <c r="T7" s="9">
        <v>71.099999999999994</v>
      </c>
      <c r="U7" s="9" t="s">
        <v>7</v>
      </c>
      <c r="V7" s="9">
        <v>56600</v>
      </c>
      <c r="W7" s="11">
        <v>0.94699999999999995</v>
      </c>
      <c r="X7" s="10">
        <v>6</v>
      </c>
    </row>
    <row r="8" spans="1:24" x14ac:dyDescent="0.2">
      <c r="A8">
        <v>6</v>
      </c>
      <c r="B8">
        <v>43</v>
      </c>
      <c r="C8">
        <v>1</v>
      </c>
      <c r="D8" s="2">
        <v>0.72</v>
      </c>
      <c r="E8" s="59">
        <v>66.099999999999994</v>
      </c>
      <c r="F8" s="59" t="s">
        <v>4</v>
      </c>
      <c r="G8" s="59">
        <v>16900</v>
      </c>
      <c r="H8" s="60">
        <v>0.878</v>
      </c>
      <c r="I8" s="61">
        <v>4</v>
      </c>
      <c r="J8" s="9">
        <v>62</v>
      </c>
      <c r="K8" s="9" t="s">
        <v>5</v>
      </c>
      <c r="L8" s="9">
        <v>152600</v>
      </c>
      <c r="M8" s="11">
        <v>0.9</v>
      </c>
      <c r="N8" s="10">
        <v>4</v>
      </c>
      <c r="O8" s="9">
        <v>65.8</v>
      </c>
      <c r="P8" s="9" t="s">
        <v>6</v>
      </c>
      <c r="Q8" s="9">
        <v>17740</v>
      </c>
      <c r="R8" s="11">
        <v>0.96699999999999997</v>
      </c>
      <c r="S8" s="10">
        <v>3</v>
      </c>
      <c r="T8" s="9">
        <v>72.2</v>
      </c>
      <c r="U8" s="9" t="s">
        <v>7</v>
      </c>
      <c r="V8" s="9">
        <v>56600</v>
      </c>
      <c r="W8" s="11">
        <v>0.94699999999999995</v>
      </c>
      <c r="X8" s="10">
        <v>6</v>
      </c>
    </row>
    <row r="9" spans="1:24" x14ac:dyDescent="0.2">
      <c r="A9">
        <v>7</v>
      </c>
      <c r="B9">
        <v>45</v>
      </c>
      <c r="C9">
        <v>0.47</v>
      </c>
      <c r="D9" s="2">
        <v>0.15</v>
      </c>
      <c r="E9" s="59">
        <v>75.5</v>
      </c>
      <c r="F9" s="59" t="s">
        <v>4</v>
      </c>
      <c r="G9" s="59">
        <v>28900</v>
      </c>
      <c r="H9" s="60">
        <v>0.82</v>
      </c>
      <c r="I9" s="61">
        <v>4</v>
      </c>
      <c r="J9" s="9">
        <v>63.8</v>
      </c>
      <c r="K9" s="9" t="s">
        <v>9</v>
      </c>
      <c r="L9" s="9">
        <v>130200</v>
      </c>
      <c r="M9" s="11">
        <v>0.93</v>
      </c>
      <c r="N9" s="10">
        <v>4</v>
      </c>
      <c r="O9" s="9">
        <v>54.2</v>
      </c>
      <c r="P9" s="9" t="s">
        <v>6</v>
      </c>
      <c r="Q9" s="9">
        <v>23500</v>
      </c>
      <c r="R9" s="11">
        <v>0.96699999999999997</v>
      </c>
      <c r="S9" s="10">
        <v>3</v>
      </c>
      <c r="T9" s="9">
        <v>71.099999999999994</v>
      </c>
      <c r="U9" s="9" t="s">
        <v>7</v>
      </c>
      <c r="V9" s="9">
        <v>56600</v>
      </c>
      <c r="W9" s="11">
        <v>0.94699999999999995</v>
      </c>
      <c r="X9" s="10">
        <v>6</v>
      </c>
    </row>
    <row r="10" spans="1:24" x14ac:dyDescent="0.2">
      <c r="A10">
        <v>8</v>
      </c>
      <c r="B10">
        <v>47</v>
      </c>
      <c r="C10">
        <v>0.47</v>
      </c>
      <c r="D10" s="2">
        <v>0.24</v>
      </c>
      <c r="E10" s="59">
        <v>72.400000000000006</v>
      </c>
      <c r="F10" s="59" t="s">
        <v>4</v>
      </c>
      <c r="G10" s="59">
        <v>16900</v>
      </c>
      <c r="H10" s="60">
        <v>0.878</v>
      </c>
      <c r="I10" s="61">
        <v>4</v>
      </c>
      <c r="J10" s="9">
        <v>61.1</v>
      </c>
      <c r="K10" s="9" t="s">
        <v>9</v>
      </c>
      <c r="L10" s="9">
        <v>152600</v>
      </c>
      <c r="M10" s="11">
        <v>0.91100000000000003</v>
      </c>
      <c r="N10" s="10">
        <v>5</v>
      </c>
      <c r="O10" s="9">
        <v>65.8</v>
      </c>
      <c r="P10" s="9" t="s">
        <v>6</v>
      </c>
      <c r="Q10" s="9">
        <v>17740</v>
      </c>
      <c r="R10" s="11">
        <v>0.96699999999999997</v>
      </c>
      <c r="S10" s="10">
        <v>3</v>
      </c>
      <c r="T10" s="9">
        <v>72.2</v>
      </c>
      <c r="U10" s="9" t="s">
        <v>7</v>
      </c>
      <c r="V10" s="9">
        <v>56600</v>
      </c>
      <c r="W10" s="11">
        <v>0.94699999999999995</v>
      </c>
      <c r="X10" s="10">
        <v>6</v>
      </c>
    </row>
    <row r="11" spans="1:24" x14ac:dyDescent="0.2">
      <c r="A11">
        <v>9</v>
      </c>
      <c r="B11">
        <v>48</v>
      </c>
      <c r="C11">
        <v>0.47</v>
      </c>
      <c r="D11" s="2">
        <v>-0.12</v>
      </c>
      <c r="E11" s="59">
        <v>72.400000000000006</v>
      </c>
      <c r="F11" s="59" t="s">
        <v>4</v>
      </c>
      <c r="G11" s="59">
        <v>18300</v>
      </c>
      <c r="H11" s="60">
        <v>0.878</v>
      </c>
      <c r="I11" s="61">
        <v>4</v>
      </c>
      <c r="J11" s="9">
        <v>63.8</v>
      </c>
      <c r="K11" s="9" t="s">
        <v>5</v>
      </c>
      <c r="L11" s="9">
        <v>152600</v>
      </c>
      <c r="M11" s="11">
        <v>0.93</v>
      </c>
      <c r="N11" s="10">
        <v>4</v>
      </c>
      <c r="O11" s="9">
        <v>65.8</v>
      </c>
      <c r="P11" s="9" t="s">
        <v>6</v>
      </c>
      <c r="Q11" s="9">
        <v>44000</v>
      </c>
      <c r="R11" s="11">
        <v>0.93</v>
      </c>
      <c r="S11" s="10">
        <v>3</v>
      </c>
      <c r="T11" s="9">
        <v>71.099999999999994</v>
      </c>
      <c r="U11" s="9" t="s">
        <v>17</v>
      </c>
      <c r="V11" s="9">
        <v>56600</v>
      </c>
      <c r="W11" s="11">
        <v>0.94699999999999995</v>
      </c>
      <c r="X11" s="10">
        <v>6</v>
      </c>
    </row>
    <row r="12" spans="1:24" x14ac:dyDescent="0.2">
      <c r="A12">
        <v>10</v>
      </c>
      <c r="B12">
        <v>49</v>
      </c>
      <c r="C12">
        <v>0</v>
      </c>
      <c r="D12" s="2">
        <v>0.72</v>
      </c>
      <c r="E12" s="59">
        <v>66.099999999999994</v>
      </c>
      <c r="F12" s="59" t="s">
        <v>4</v>
      </c>
      <c r="G12" s="59">
        <v>16900</v>
      </c>
      <c r="H12" s="60">
        <v>0.85399999999999998</v>
      </c>
      <c r="I12" s="61">
        <v>4</v>
      </c>
      <c r="J12" s="9">
        <v>62</v>
      </c>
      <c r="K12" s="9" t="s">
        <v>5</v>
      </c>
      <c r="L12" s="9">
        <v>152600</v>
      </c>
      <c r="M12" s="11">
        <v>0.93</v>
      </c>
      <c r="N12" s="10">
        <v>4</v>
      </c>
      <c r="O12" s="9">
        <v>57.3</v>
      </c>
      <c r="P12" s="9" t="s">
        <v>6</v>
      </c>
      <c r="Q12" s="9">
        <v>17740</v>
      </c>
      <c r="R12" s="11">
        <v>0.96699999999999997</v>
      </c>
      <c r="S12" s="10">
        <v>3</v>
      </c>
      <c r="T12" s="9">
        <v>71.099999999999994</v>
      </c>
      <c r="U12" s="9" t="s">
        <v>7</v>
      </c>
      <c r="V12" s="9">
        <v>56600</v>
      </c>
      <c r="W12" s="11">
        <v>0.94699999999999995</v>
      </c>
      <c r="X12" s="10">
        <v>6</v>
      </c>
    </row>
    <row r="13" spans="1:24" x14ac:dyDescent="0.2">
      <c r="A13">
        <v>11</v>
      </c>
      <c r="B13">
        <v>51</v>
      </c>
      <c r="C13">
        <v>0.47</v>
      </c>
      <c r="D13" s="2">
        <v>0.47</v>
      </c>
      <c r="E13" s="59">
        <v>72.400000000000006</v>
      </c>
      <c r="F13" s="59" t="s">
        <v>4</v>
      </c>
      <c r="G13" s="59">
        <v>16900</v>
      </c>
      <c r="H13" s="60">
        <v>0.85399999999999998</v>
      </c>
      <c r="I13" s="61">
        <v>4</v>
      </c>
      <c r="J13" s="9">
        <v>62</v>
      </c>
      <c r="K13" s="9" t="s">
        <v>5</v>
      </c>
      <c r="L13" s="9">
        <v>152600</v>
      </c>
      <c r="M13" s="11">
        <v>0.93</v>
      </c>
      <c r="N13" s="10">
        <v>4</v>
      </c>
      <c r="O13" s="9">
        <v>57.3</v>
      </c>
      <c r="P13" s="9" t="s">
        <v>6</v>
      </c>
      <c r="Q13" s="9">
        <v>17740</v>
      </c>
      <c r="R13" s="11">
        <v>0.96699999999999997</v>
      </c>
      <c r="S13" s="10">
        <v>3</v>
      </c>
      <c r="T13" s="9">
        <v>71.099999999999994</v>
      </c>
      <c r="U13" s="9" t="s">
        <v>7</v>
      </c>
      <c r="V13" s="9">
        <v>56600</v>
      </c>
      <c r="W13" s="11">
        <v>0.94699999999999995</v>
      </c>
      <c r="X13" s="10">
        <v>6</v>
      </c>
    </row>
    <row r="14" spans="1:24" x14ac:dyDescent="0.2">
      <c r="A14">
        <v>12</v>
      </c>
      <c r="B14">
        <v>53</v>
      </c>
      <c r="C14">
        <v>0</v>
      </c>
      <c r="D14" s="2">
        <v>0.1</v>
      </c>
      <c r="E14" s="59">
        <v>75.5</v>
      </c>
      <c r="F14" s="59" t="s">
        <v>4</v>
      </c>
      <c r="G14" s="59">
        <v>46200</v>
      </c>
      <c r="H14" s="60">
        <v>0.82</v>
      </c>
      <c r="I14" s="61">
        <v>4</v>
      </c>
      <c r="J14" s="9">
        <v>63.8</v>
      </c>
      <c r="K14" s="9" t="s">
        <v>9</v>
      </c>
      <c r="L14" s="9">
        <v>130200</v>
      </c>
      <c r="M14" s="11">
        <v>0.94099999999999995</v>
      </c>
      <c r="N14" s="10">
        <v>4</v>
      </c>
      <c r="O14" s="9">
        <v>54.2</v>
      </c>
      <c r="P14" s="9" t="s">
        <v>6</v>
      </c>
      <c r="Q14" s="9">
        <v>17740</v>
      </c>
      <c r="R14" s="11">
        <v>0.96699999999999997</v>
      </c>
      <c r="S14" s="10">
        <v>4</v>
      </c>
      <c r="T14" s="9">
        <v>71.099999999999994</v>
      </c>
      <c r="U14" s="9" t="s">
        <v>7</v>
      </c>
      <c r="V14" s="9">
        <v>56600</v>
      </c>
      <c r="W14" s="11">
        <v>0.94699999999999995</v>
      </c>
      <c r="X14" s="10">
        <v>6</v>
      </c>
    </row>
    <row r="15" spans="1:24" x14ac:dyDescent="0.2">
      <c r="A15">
        <v>13</v>
      </c>
      <c r="B15">
        <v>59</v>
      </c>
      <c r="C15">
        <v>0.47</v>
      </c>
      <c r="D15" s="2">
        <v>0.1</v>
      </c>
      <c r="E15" s="59">
        <v>69.2</v>
      </c>
      <c r="F15" s="59" t="s">
        <v>4</v>
      </c>
      <c r="G15" s="59">
        <v>16900</v>
      </c>
      <c r="H15" s="60">
        <v>0.85399999999999998</v>
      </c>
      <c r="I15" s="61">
        <v>4</v>
      </c>
      <c r="J15" s="9">
        <v>63.8</v>
      </c>
      <c r="K15" s="9" t="s">
        <v>9</v>
      </c>
      <c r="L15" s="9">
        <v>152600</v>
      </c>
      <c r="M15" s="11">
        <v>0.94099999999999995</v>
      </c>
      <c r="N15" s="10">
        <v>4</v>
      </c>
      <c r="O15" s="9">
        <v>60</v>
      </c>
      <c r="P15" s="9" t="s">
        <v>6</v>
      </c>
      <c r="Q15" s="9">
        <v>13300</v>
      </c>
      <c r="R15" s="11">
        <v>0.96699999999999997</v>
      </c>
      <c r="S15" s="10">
        <v>3</v>
      </c>
      <c r="T15" s="9">
        <v>71.099999999999994</v>
      </c>
      <c r="U15" s="9" t="s">
        <v>7</v>
      </c>
      <c r="V15" s="9">
        <v>56600</v>
      </c>
      <c r="W15" s="11">
        <v>0.94699999999999995</v>
      </c>
      <c r="X15" s="10">
        <v>6</v>
      </c>
    </row>
    <row r="16" spans="1:24" x14ac:dyDescent="0.2">
      <c r="A16">
        <v>14</v>
      </c>
      <c r="B16">
        <v>68</v>
      </c>
      <c r="C16">
        <v>1</v>
      </c>
      <c r="D16" s="2">
        <v>0.72</v>
      </c>
      <c r="E16" s="59">
        <v>66.099999999999994</v>
      </c>
      <c r="F16" s="59" t="s">
        <v>4</v>
      </c>
      <c r="G16" s="59">
        <v>16900</v>
      </c>
      <c r="H16" s="60">
        <v>0.85399999999999998</v>
      </c>
      <c r="I16" s="61">
        <v>4</v>
      </c>
      <c r="J16" s="9">
        <v>62</v>
      </c>
      <c r="K16" s="9" t="s">
        <v>9</v>
      </c>
      <c r="L16" s="9">
        <v>139200</v>
      </c>
      <c r="M16" s="11">
        <v>0.93</v>
      </c>
      <c r="N16" s="10">
        <v>4</v>
      </c>
      <c r="O16" s="9">
        <v>60</v>
      </c>
      <c r="P16" s="9" t="s">
        <v>6</v>
      </c>
      <c r="Q16" s="9">
        <v>17740</v>
      </c>
      <c r="R16" s="11">
        <v>0.96699999999999997</v>
      </c>
      <c r="S16" s="10">
        <v>2</v>
      </c>
      <c r="T16" s="9">
        <v>71.099999999999994</v>
      </c>
      <c r="U16" s="9" t="s">
        <v>7</v>
      </c>
      <c r="V16" s="9">
        <v>56600</v>
      </c>
      <c r="W16" s="11">
        <v>0.94699999999999995</v>
      </c>
      <c r="X16" s="10">
        <v>6</v>
      </c>
    </row>
    <row r="17" spans="1:24" x14ac:dyDescent="0.2">
      <c r="A17">
        <v>15</v>
      </c>
      <c r="B17">
        <v>73</v>
      </c>
      <c r="C17">
        <v>0</v>
      </c>
      <c r="D17" s="2">
        <v>0.09</v>
      </c>
      <c r="E17" s="59">
        <v>75.5</v>
      </c>
      <c r="F17" s="59" t="s">
        <v>4</v>
      </c>
      <c r="G17" s="59">
        <v>16900</v>
      </c>
      <c r="H17" s="60">
        <v>0.85399999999999998</v>
      </c>
      <c r="I17" s="61">
        <v>4</v>
      </c>
      <c r="J17" s="9">
        <v>62</v>
      </c>
      <c r="K17" s="9" t="s">
        <v>5</v>
      </c>
      <c r="L17" s="9">
        <v>152600</v>
      </c>
      <c r="M17" s="11">
        <v>0.94099999999999995</v>
      </c>
      <c r="N17" s="10">
        <v>4</v>
      </c>
      <c r="O17" s="9">
        <v>65.8</v>
      </c>
      <c r="P17" s="9" t="s">
        <v>6</v>
      </c>
      <c r="Q17" s="9">
        <v>17740</v>
      </c>
      <c r="R17" s="11">
        <v>0.96699999999999997</v>
      </c>
      <c r="S17" s="10">
        <v>3</v>
      </c>
      <c r="T17" s="9">
        <v>71.099999999999994</v>
      </c>
      <c r="U17" s="9" t="s">
        <v>7</v>
      </c>
      <c r="V17" s="9">
        <v>56600</v>
      </c>
      <c r="W17" s="11">
        <v>0.94699999999999995</v>
      </c>
      <c r="X17" s="10">
        <v>6</v>
      </c>
    </row>
    <row r="18" spans="1:24" x14ac:dyDescent="0.2">
      <c r="A18">
        <v>16</v>
      </c>
      <c r="B18">
        <v>75</v>
      </c>
      <c r="C18">
        <v>0</v>
      </c>
      <c r="D18" s="2">
        <v>0.09</v>
      </c>
      <c r="E18" s="59">
        <v>66.099999999999994</v>
      </c>
      <c r="F18" s="59" t="s">
        <v>4</v>
      </c>
      <c r="G18" s="59">
        <v>16900</v>
      </c>
      <c r="H18" s="60">
        <v>0.82</v>
      </c>
      <c r="I18" s="61">
        <v>4</v>
      </c>
      <c r="J18" s="9">
        <v>62</v>
      </c>
      <c r="K18" s="9" t="s">
        <v>9</v>
      </c>
      <c r="L18" s="9">
        <v>139200</v>
      </c>
      <c r="M18" s="11">
        <v>0.94099999999999995</v>
      </c>
      <c r="N18" s="10">
        <v>4</v>
      </c>
      <c r="O18" s="9">
        <v>57.3</v>
      </c>
      <c r="P18" s="9" t="s">
        <v>6</v>
      </c>
      <c r="Q18" s="9">
        <v>17740</v>
      </c>
      <c r="R18" s="11">
        <v>0.96699999999999997</v>
      </c>
      <c r="S18" s="10">
        <v>3</v>
      </c>
      <c r="T18" s="9">
        <v>71.099999999999994</v>
      </c>
      <c r="U18" s="9" t="s">
        <v>7</v>
      </c>
      <c r="V18" s="9">
        <v>56600</v>
      </c>
      <c r="W18" s="11">
        <v>0.94699999999999995</v>
      </c>
      <c r="X18" s="10">
        <v>6</v>
      </c>
    </row>
    <row r="19" spans="1:24" x14ac:dyDescent="0.2">
      <c r="A19">
        <v>17</v>
      </c>
      <c r="B19">
        <v>76</v>
      </c>
      <c r="C19">
        <v>0.47</v>
      </c>
      <c r="D19" s="2">
        <v>0.72</v>
      </c>
      <c r="E19" s="59">
        <v>75.5</v>
      </c>
      <c r="F19" s="59" t="s">
        <v>4</v>
      </c>
      <c r="G19" s="59">
        <v>16900</v>
      </c>
      <c r="H19" s="60">
        <v>0.85399999999999998</v>
      </c>
      <c r="I19" s="61">
        <v>4</v>
      </c>
      <c r="J19" s="9">
        <v>62</v>
      </c>
      <c r="K19" s="9" t="s">
        <v>9</v>
      </c>
      <c r="L19" s="9">
        <v>152600</v>
      </c>
      <c r="M19" s="11">
        <v>0.93</v>
      </c>
      <c r="N19" s="10">
        <v>4</v>
      </c>
      <c r="O19" s="9">
        <v>57.3</v>
      </c>
      <c r="P19" s="9" t="s">
        <v>6</v>
      </c>
      <c r="Q19" s="9">
        <v>17740</v>
      </c>
      <c r="R19" s="11">
        <v>0.96699999999999997</v>
      </c>
      <c r="S19" s="10">
        <v>3</v>
      </c>
      <c r="T19" s="9">
        <v>71.099999999999994</v>
      </c>
      <c r="U19" s="9" t="s">
        <v>7</v>
      </c>
      <c r="V19" s="9">
        <v>56600</v>
      </c>
      <c r="W19" s="11">
        <v>0.94699999999999995</v>
      </c>
      <c r="X19" s="10">
        <v>6</v>
      </c>
    </row>
    <row r="20" spans="1:24" x14ac:dyDescent="0.2">
      <c r="A20">
        <v>18</v>
      </c>
      <c r="B20">
        <v>79</v>
      </c>
      <c r="C20">
        <v>-0.4</v>
      </c>
      <c r="D20" s="2">
        <v>-0.3</v>
      </c>
      <c r="E20" s="59">
        <v>66.099999999999994</v>
      </c>
      <c r="F20" s="59" t="s">
        <v>4</v>
      </c>
      <c r="G20" s="59">
        <v>22400</v>
      </c>
      <c r="H20" s="60">
        <v>0.85399999999999998</v>
      </c>
      <c r="I20" s="61">
        <v>4</v>
      </c>
      <c r="J20" s="9">
        <v>62</v>
      </c>
      <c r="K20" s="9" t="s">
        <v>9</v>
      </c>
      <c r="L20" s="9">
        <v>152600</v>
      </c>
      <c r="M20" s="11">
        <v>0.93</v>
      </c>
      <c r="N20" s="10">
        <v>3</v>
      </c>
      <c r="O20" s="9">
        <v>65.8</v>
      </c>
      <c r="P20" s="9" t="s">
        <v>6</v>
      </c>
      <c r="Q20" s="9">
        <v>44000</v>
      </c>
      <c r="R20" s="11">
        <v>0.96699999999999997</v>
      </c>
      <c r="S20" s="10">
        <v>3</v>
      </c>
      <c r="T20" s="9">
        <v>71.099999999999994</v>
      </c>
      <c r="U20" s="9" t="s">
        <v>7</v>
      </c>
      <c r="V20" s="9">
        <v>56600</v>
      </c>
      <c r="W20" s="11">
        <v>0.94699999999999995</v>
      </c>
      <c r="X20" s="10">
        <v>6</v>
      </c>
    </row>
    <row r="21" spans="1:24" x14ac:dyDescent="0.2">
      <c r="A21">
        <v>19</v>
      </c>
      <c r="B21">
        <v>80</v>
      </c>
      <c r="C21">
        <v>-0.43</v>
      </c>
      <c r="D21" s="2">
        <v>-0.1</v>
      </c>
      <c r="E21" s="59">
        <v>75.5</v>
      </c>
      <c r="F21" s="59" t="s">
        <v>4</v>
      </c>
      <c r="G21" s="59">
        <v>16900</v>
      </c>
      <c r="H21" s="60">
        <v>0.878</v>
      </c>
      <c r="I21" s="61">
        <v>4</v>
      </c>
      <c r="J21" s="9">
        <v>62</v>
      </c>
      <c r="K21" s="9" t="s">
        <v>9</v>
      </c>
      <c r="L21" s="9">
        <v>152600</v>
      </c>
      <c r="M21" s="11">
        <v>0.93</v>
      </c>
      <c r="N21" s="10">
        <v>4</v>
      </c>
      <c r="O21" s="9">
        <v>62.1</v>
      </c>
      <c r="P21" s="9" t="s">
        <v>6</v>
      </c>
      <c r="Q21" s="9">
        <v>17740</v>
      </c>
      <c r="R21" s="11">
        <v>0.96699999999999997</v>
      </c>
      <c r="S21" s="10">
        <v>3</v>
      </c>
      <c r="T21" s="9">
        <v>71.099999999999994</v>
      </c>
      <c r="U21" s="9" t="s">
        <v>7</v>
      </c>
      <c r="V21" s="9">
        <v>56600</v>
      </c>
      <c r="W21" s="11">
        <v>0.94699999999999995</v>
      </c>
      <c r="X21" s="10">
        <v>6</v>
      </c>
    </row>
    <row r="22" spans="1:24" x14ac:dyDescent="0.2">
      <c r="A22">
        <v>20</v>
      </c>
      <c r="B22">
        <v>82</v>
      </c>
      <c r="C22">
        <v>0.47</v>
      </c>
      <c r="D22" s="2">
        <v>0.72</v>
      </c>
      <c r="E22" s="59">
        <v>68.099999999999994</v>
      </c>
      <c r="F22" s="59" t="s">
        <v>4</v>
      </c>
      <c r="G22" s="59">
        <v>13100</v>
      </c>
      <c r="H22" s="60">
        <v>0.85399999999999998</v>
      </c>
      <c r="I22" s="61">
        <v>4</v>
      </c>
      <c r="J22" s="9">
        <v>61.1</v>
      </c>
      <c r="K22" s="9" t="s">
        <v>5</v>
      </c>
      <c r="L22" s="9">
        <v>152600</v>
      </c>
      <c r="M22" s="11">
        <v>0.91100000000000003</v>
      </c>
      <c r="N22" s="10">
        <v>4</v>
      </c>
      <c r="O22" s="9">
        <v>57.3</v>
      </c>
      <c r="P22" s="9" t="s">
        <v>6</v>
      </c>
      <c r="Q22" s="9">
        <v>17740</v>
      </c>
      <c r="R22" s="11">
        <v>0.96699999999999997</v>
      </c>
      <c r="S22" s="10">
        <v>3</v>
      </c>
      <c r="T22" s="9">
        <v>71.099999999999994</v>
      </c>
      <c r="U22" s="9" t="s">
        <v>7</v>
      </c>
      <c r="V22" s="9">
        <v>56600</v>
      </c>
      <c r="W22" s="11">
        <v>0.94699999999999995</v>
      </c>
      <c r="X22" s="10">
        <v>6</v>
      </c>
    </row>
    <row r="23" spans="1:24" x14ac:dyDescent="0.2">
      <c r="A23">
        <v>21</v>
      </c>
      <c r="B23">
        <v>83</v>
      </c>
      <c r="C23">
        <v>-0.43</v>
      </c>
      <c r="D23" s="2">
        <v>0.09</v>
      </c>
      <c r="E23" s="59">
        <v>75.5</v>
      </c>
      <c r="F23" s="59" t="s">
        <v>4</v>
      </c>
      <c r="G23" s="59">
        <v>16900</v>
      </c>
      <c r="H23" s="60">
        <v>0.85399999999999998</v>
      </c>
      <c r="I23" s="61">
        <v>5</v>
      </c>
      <c r="J23" s="9">
        <v>62</v>
      </c>
      <c r="K23" s="9" t="s">
        <v>5</v>
      </c>
      <c r="L23" s="9">
        <v>20500</v>
      </c>
      <c r="M23" s="11">
        <v>0.94099999999999995</v>
      </c>
      <c r="N23" s="10">
        <v>4</v>
      </c>
      <c r="O23" s="9">
        <v>62.1</v>
      </c>
      <c r="P23" s="9" t="s">
        <v>6</v>
      </c>
      <c r="Q23" s="9">
        <v>23500</v>
      </c>
      <c r="R23" s="11">
        <v>0.96699999999999997</v>
      </c>
      <c r="S23" s="10">
        <v>3</v>
      </c>
      <c r="T23" s="9">
        <v>72.2</v>
      </c>
      <c r="U23" s="9" t="s">
        <v>7</v>
      </c>
      <c r="V23" s="9">
        <v>56600</v>
      </c>
      <c r="W23" s="11">
        <v>0.92</v>
      </c>
      <c r="X23" s="10">
        <v>6</v>
      </c>
    </row>
    <row r="24" spans="1:24" x14ac:dyDescent="0.2">
      <c r="A24">
        <v>22</v>
      </c>
      <c r="B24">
        <v>86</v>
      </c>
      <c r="C24">
        <v>0</v>
      </c>
      <c r="D24" s="2">
        <v>0.72</v>
      </c>
      <c r="E24" s="59">
        <v>69.2</v>
      </c>
      <c r="F24" s="59" t="s">
        <v>4</v>
      </c>
      <c r="G24" s="59">
        <v>18300</v>
      </c>
      <c r="H24" s="60">
        <v>0.878</v>
      </c>
      <c r="I24" s="61">
        <v>4</v>
      </c>
      <c r="J24" s="9">
        <v>62</v>
      </c>
      <c r="K24" s="9" t="s">
        <v>9</v>
      </c>
      <c r="L24" s="9">
        <v>139200</v>
      </c>
      <c r="M24" s="11">
        <v>0.93</v>
      </c>
      <c r="N24" s="10">
        <v>4</v>
      </c>
      <c r="O24" s="9">
        <v>65.8</v>
      </c>
      <c r="P24" s="9" t="s">
        <v>6</v>
      </c>
      <c r="Q24" s="9">
        <v>17740</v>
      </c>
      <c r="R24" s="11">
        <v>0.96699999999999997</v>
      </c>
      <c r="S24" s="10">
        <v>3</v>
      </c>
      <c r="T24" s="9">
        <v>71.099999999999994</v>
      </c>
      <c r="U24" s="9" t="s">
        <v>7</v>
      </c>
      <c r="V24" s="9">
        <v>56600</v>
      </c>
      <c r="W24" s="11">
        <v>0.97099999999999997</v>
      </c>
      <c r="X24" s="10">
        <v>6</v>
      </c>
    </row>
    <row r="25" spans="1:24" x14ac:dyDescent="0.2">
      <c r="A25">
        <v>23</v>
      </c>
      <c r="B25">
        <v>89</v>
      </c>
      <c r="C25">
        <v>0</v>
      </c>
      <c r="D25" s="2">
        <v>0.09</v>
      </c>
      <c r="E25" s="59">
        <v>75.5</v>
      </c>
      <c r="F25" s="59" t="s">
        <v>4</v>
      </c>
      <c r="G25" s="59">
        <v>16900</v>
      </c>
      <c r="H25" s="60">
        <v>0.878</v>
      </c>
      <c r="I25" s="61">
        <v>4</v>
      </c>
      <c r="J25" s="9">
        <v>63.8</v>
      </c>
      <c r="K25" s="9" t="s">
        <v>9</v>
      </c>
      <c r="L25" s="9">
        <v>152600</v>
      </c>
      <c r="M25" s="11">
        <v>0.93</v>
      </c>
      <c r="N25" s="10">
        <v>4</v>
      </c>
      <c r="O25" s="9">
        <v>65.8</v>
      </c>
      <c r="P25" s="9" t="s">
        <v>6</v>
      </c>
      <c r="Q25" s="9">
        <v>17740</v>
      </c>
      <c r="R25" s="11">
        <v>0.96699999999999997</v>
      </c>
      <c r="S25" s="10">
        <v>3</v>
      </c>
      <c r="T25" s="9">
        <v>71.099999999999994</v>
      </c>
      <c r="U25" s="9" t="s">
        <v>7</v>
      </c>
      <c r="V25" s="9">
        <v>56600</v>
      </c>
      <c r="W25" s="11">
        <v>0.94699999999999995</v>
      </c>
      <c r="X25" s="10">
        <v>6</v>
      </c>
    </row>
    <row r="26" spans="1:24" x14ac:dyDescent="0.2">
      <c r="A26">
        <v>24</v>
      </c>
      <c r="B26">
        <v>95</v>
      </c>
      <c r="C26">
        <v>1</v>
      </c>
      <c r="D26" s="2">
        <v>0.72</v>
      </c>
      <c r="E26" s="59">
        <v>66.099999999999994</v>
      </c>
      <c r="F26" s="59" t="s">
        <v>4</v>
      </c>
      <c r="G26" s="59">
        <v>18300</v>
      </c>
      <c r="H26" s="60">
        <v>0.93100000000000005</v>
      </c>
      <c r="I26" s="61">
        <v>4</v>
      </c>
      <c r="J26" s="9">
        <v>62</v>
      </c>
      <c r="K26" s="9" t="s">
        <v>9</v>
      </c>
      <c r="L26" s="9">
        <v>80200</v>
      </c>
      <c r="M26" s="11">
        <v>0.94099999999999995</v>
      </c>
      <c r="N26" s="10">
        <v>4</v>
      </c>
      <c r="O26" s="9">
        <v>57.3</v>
      </c>
      <c r="P26" s="9" t="s">
        <v>6</v>
      </c>
      <c r="Q26" s="9">
        <v>17740</v>
      </c>
      <c r="R26" s="11">
        <v>0.96699999999999997</v>
      </c>
      <c r="S26" s="10">
        <v>3</v>
      </c>
      <c r="T26" s="9">
        <v>71.099999999999994</v>
      </c>
      <c r="U26" s="9" t="s">
        <v>7</v>
      </c>
      <c r="V26" s="9">
        <v>56600</v>
      </c>
      <c r="W26" s="11">
        <v>0.94699999999999995</v>
      </c>
      <c r="X26" s="10">
        <v>6</v>
      </c>
    </row>
    <row r="27" spans="1:24" x14ac:dyDescent="0.2">
      <c r="A27">
        <v>25</v>
      </c>
      <c r="B27">
        <v>98</v>
      </c>
      <c r="C27">
        <v>1</v>
      </c>
      <c r="D27" s="2">
        <v>1</v>
      </c>
      <c r="E27" s="59">
        <v>64.3</v>
      </c>
      <c r="F27" s="59" t="s">
        <v>4</v>
      </c>
      <c r="G27" s="59">
        <v>16900</v>
      </c>
      <c r="H27" s="60">
        <v>0.82</v>
      </c>
      <c r="I27" s="61">
        <v>4</v>
      </c>
      <c r="J27" s="9">
        <v>62</v>
      </c>
      <c r="K27" s="9" t="s">
        <v>9</v>
      </c>
      <c r="L27" s="9">
        <v>20500</v>
      </c>
      <c r="M27" s="11">
        <v>0.94099999999999995</v>
      </c>
      <c r="N27" s="10">
        <v>6</v>
      </c>
      <c r="O27" s="9">
        <v>62.1</v>
      </c>
      <c r="P27" s="9" t="s">
        <v>6</v>
      </c>
      <c r="Q27" s="9">
        <v>23500</v>
      </c>
      <c r="R27" s="11">
        <v>0.96699999999999997</v>
      </c>
      <c r="S27" s="10">
        <v>3</v>
      </c>
      <c r="T27" s="9">
        <v>72.2</v>
      </c>
      <c r="U27" s="9" t="s">
        <v>7</v>
      </c>
      <c r="V27" s="9">
        <v>217000</v>
      </c>
      <c r="W27" s="11">
        <v>0.94699999999999995</v>
      </c>
      <c r="X27" s="10">
        <v>6</v>
      </c>
    </row>
    <row r="28" spans="1:24" x14ac:dyDescent="0.2">
      <c r="A28">
        <v>26</v>
      </c>
      <c r="B28">
        <v>106</v>
      </c>
      <c r="C28">
        <v>0.47</v>
      </c>
      <c r="D28" s="2">
        <v>0.72</v>
      </c>
      <c r="E28" s="59">
        <v>66.099999999999994</v>
      </c>
      <c r="F28" s="59" t="s">
        <v>4</v>
      </c>
      <c r="G28" s="59">
        <v>16900</v>
      </c>
      <c r="H28" s="60">
        <v>0.85399999999999998</v>
      </c>
      <c r="I28" s="61">
        <v>4</v>
      </c>
      <c r="J28" s="9">
        <v>62</v>
      </c>
      <c r="K28" s="9" t="s">
        <v>9</v>
      </c>
      <c r="L28" s="9">
        <v>139200</v>
      </c>
      <c r="M28" s="11">
        <v>0.94099999999999995</v>
      </c>
      <c r="N28" s="10">
        <v>4</v>
      </c>
      <c r="O28" s="9">
        <v>87.8</v>
      </c>
      <c r="P28" s="9" t="s">
        <v>6</v>
      </c>
      <c r="Q28" s="9">
        <v>17740</v>
      </c>
      <c r="R28" s="11">
        <v>0.96699999999999997</v>
      </c>
      <c r="S28" s="10">
        <v>3</v>
      </c>
      <c r="T28" s="9">
        <v>72.2</v>
      </c>
      <c r="U28" s="9" t="s">
        <v>7</v>
      </c>
      <c r="V28" s="9">
        <v>56600</v>
      </c>
      <c r="W28" s="11">
        <v>0.94699999999999995</v>
      </c>
      <c r="X28" s="10">
        <v>6</v>
      </c>
    </row>
    <row r="29" spans="1:24" x14ac:dyDescent="0.2">
      <c r="A29">
        <v>27</v>
      </c>
      <c r="B29">
        <v>116</v>
      </c>
      <c r="C29">
        <v>1</v>
      </c>
      <c r="D29" s="2">
        <v>0.72</v>
      </c>
      <c r="E29" s="59">
        <v>68.099999999999994</v>
      </c>
      <c r="F29" s="59" t="s">
        <v>4</v>
      </c>
      <c r="G29" s="59">
        <v>16900</v>
      </c>
      <c r="H29" s="60">
        <v>0.878</v>
      </c>
      <c r="I29" s="61">
        <v>3</v>
      </c>
      <c r="J29" s="9">
        <v>62</v>
      </c>
      <c r="K29" s="9" t="s">
        <v>9</v>
      </c>
      <c r="L29" s="9">
        <v>152600</v>
      </c>
      <c r="M29" s="11">
        <v>0.94099999999999995</v>
      </c>
      <c r="N29" s="10">
        <v>4</v>
      </c>
      <c r="O29" s="9">
        <v>57.3</v>
      </c>
      <c r="P29" s="9" t="s">
        <v>6</v>
      </c>
      <c r="Q29" s="9">
        <v>17740</v>
      </c>
      <c r="R29" s="11">
        <v>0.96699999999999997</v>
      </c>
      <c r="S29" s="10">
        <v>3</v>
      </c>
      <c r="T29" s="9">
        <v>71.099999999999994</v>
      </c>
      <c r="U29" s="9" t="s">
        <v>7</v>
      </c>
      <c r="V29" s="9">
        <v>56600</v>
      </c>
      <c r="W29" s="11">
        <v>0.97099999999999997</v>
      </c>
      <c r="X29" s="10">
        <v>6</v>
      </c>
    </row>
    <row r="30" spans="1:24" x14ac:dyDescent="0.2">
      <c r="A30">
        <v>28</v>
      </c>
      <c r="B30">
        <v>117</v>
      </c>
      <c r="C30">
        <v>0.43</v>
      </c>
      <c r="D30" s="2">
        <v>0.12</v>
      </c>
      <c r="E30" s="59">
        <v>75.5</v>
      </c>
      <c r="F30" s="59" t="s">
        <v>4</v>
      </c>
      <c r="G30" s="59">
        <v>22400</v>
      </c>
      <c r="H30" s="60">
        <v>0.85399999999999998</v>
      </c>
      <c r="I30" s="61">
        <v>4</v>
      </c>
      <c r="J30" s="9">
        <v>63.8</v>
      </c>
      <c r="K30" s="9" t="s">
        <v>5</v>
      </c>
      <c r="L30" s="9">
        <v>420400</v>
      </c>
      <c r="M30" s="11">
        <v>0.93</v>
      </c>
      <c r="N30" s="10">
        <v>4</v>
      </c>
      <c r="O30" s="9">
        <v>62.1</v>
      </c>
      <c r="P30" s="9" t="s">
        <v>6</v>
      </c>
      <c r="Q30" s="9">
        <v>12300</v>
      </c>
      <c r="R30" s="11">
        <v>0.96699999999999997</v>
      </c>
      <c r="S30" s="10">
        <v>3</v>
      </c>
      <c r="T30" s="9">
        <v>69.400000000000006</v>
      </c>
      <c r="U30" s="9" t="s">
        <v>17</v>
      </c>
      <c r="V30" s="9">
        <v>20900</v>
      </c>
      <c r="W30" s="11">
        <v>0.92</v>
      </c>
      <c r="X30" s="10">
        <v>6</v>
      </c>
    </row>
    <row r="31" spans="1:24" x14ac:dyDescent="0.2">
      <c r="A31">
        <v>30</v>
      </c>
      <c r="B31">
        <v>119</v>
      </c>
      <c r="C31">
        <v>0.47</v>
      </c>
      <c r="D31" s="2">
        <v>0.47</v>
      </c>
      <c r="E31" s="59">
        <v>69.2</v>
      </c>
      <c r="F31" s="59" t="s">
        <v>4</v>
      </c>
      <c r="G31" s="59">
        <v>46200</v>
      </c>
      <c r="H31" s="60">
        <v>0.90100000000000002</v>
      </c>
      <c r="I31" s="61">
        <v>4</v>
      </c>
      <c r="J31" s="9">
        <v>62</v>
      </c>
      <c r="K31" s="9" t="s">
        <v>5</v>
      </c>
      <c r="L31" s="9">
        <v>152600</v>
      </c>
      <c r="M31" s="11">
        <v>0.93</v>
      </c>
      <c r="N31" s="10">
        <v>4</v>
      </c>
      <c r="O31" s="9">
        <v>57.3</v>
      </c>
      <c r="P31" s="9" t="s">
        <v>6</v>
      </c>
      <c r="Q31" s="9">
        <v>17740</v>
      </c>
      <c r="R31" s="11">
        <v>0.96699999999999997</v>
      </c>
      <c r="S31" s="10">
        <v>3</v>
      </c>
      <c r="T31" s="9">
        <v>72.2</v>
      </c>
      <c r="U31" s="9" t="s">
        <v>7</v>
      </c>
      <c r="V31" s="9">
        <v>56600</v>
      </c>
      <c r="W31" s="11">
        <v>0.94699999999999995</v>
      </c>
      <c r="X31" s="10">
        <v>6</v>
      </c>
    </row>
    <row r="32" spans="1:24" x14ac:dyDescent="0.2">
      <c r="A32">
        <v>31</v>
      </c>
      <c r="B32">
        <v>121</v>
      </c>
      <c r="C32">
        <v>0</v>
      </c>
      <c r="D32" s="2">
        <v>-0.52</v>
      </c>
      <c r="E32" s="59">
        <v>69.2</v>
      </c>
      <c r="F32" s="59" t="s">
        <v>4</v>
      </c>
      <c r="G32" s="59">
        <v>11400</v>
      </c>
      <c r="H32" s="60">
        <v>0.878</v>
      </c>
      <c r="I32" s="61">
        <v>4</v>
      </c>
      <c r="J32" s="9">
        <v>63.8</v>
      </c>
      <c r="K32" s="9" t="s">
        <v>5</v>
      </c>
      <c r="L32" s="9">
        <v>139200</v>
      </c>
      <c r="M32" s="11">
        <v>0.872</v>
      </c>
      <c r="N32" s="10">
        <v>4</v>
      </c>
      <c r="O32" s="9">
        <v>65.8</v>
      </c>
      <c r="P32" s="9" t="s">
        <v>6</v>
      </c>
      <c r="Q32" s="9">
        <v>23500</v>
      </c>
      <c r="R32" s="11">
        <v>0.86699999999999999</v>
      </c>
      <c r="S32" s="10">
        <v>3</v>
      </c>
      <c r="T32" s="9">
        <v>75.400000000000006</v>
      </c>
      <c r="U32" s="9" t="s">
        <v>7</v>
      </c>
      <c r="V32" s="9">
        <v>56600</v>
      </c>
      <c r="W32" s="11">
        <v>0.91100000000000003</v>
      </c>
      <c r="X32" s="10">
        <v>6</v>
      </c>
    </row>
    <row r="33" spans="1:24" x14ac:dyDescent="0.2">
      <c r="A33">
        <v>32</v>
      </c>
      <c r="B33">
        <v>123</v>
      </c>
      <c r="C33">
        <v>1</v>
      </c>
      <c r="D33" s="2">
        <v>0.72</v>
      </c>
      <c r="E33" s="59">
        <v>72.400000000000006</v>
      </c>
      <c r="F33" s="59" t="s">
        <v>4</v>
      </c>
      <c r="G33" s="59">
        <v>16900</v>
      </c>
      <c r="H33" s="60">
        <v>0.82</v>
      </c>
      <c r="I33" s="61">
        <v>4</v>
      </c>
      <c r="J33" s="9">
        <v>62</v>
      </c>
      <c r="K33" s="9" t="s">
        <v>9</v>
      </c>
      <c r="L33" s="9">
        <v>152600</v>
      </c>
      <c r="M33" s="11">
        <v>0.93</v>
      </c>
      <c r="N33" s="10">
        <v>4</v>
      </c>
      <c r="O33" s="9">
        <v>60</v>
      </c>
      <c r="P33" s="9" t="s">
        <v>6</v>
      </c>
      <c r="Q33" s="9">
        <v>13300</v>
      </c>
      <c r="R33" s="11">
        <v>0.93200000000000005</v>
      </c>
      <c r="S33" s="10">
        <v>3</v>
      </c>
      <c r="T33" s="9">
        <v>71.099999999999994</v>
      </c>
      <c r="U33" s="9" t="s">
        <v>7</v>
      </c>
      <c r="V33" s="9">
        <v>56600</v>
      </c>
      <c r="W33" s="11">
        <v>0.94699999999999995</v>
      </c>
      <c r="X33" s="10">
        <v>6</v>
      </c>
    </row>
    <row r="34" spans="1:24" x14ac:dyDescent="0.2">
      <c r="A34">
        <v>33</v>
      </c>
      <c r="B34">
        <v>125</v>
      </c>
      <c r="C34">
        <v>0</v>
      </c>
      <c r="D34" s="2">
        <v>0.72</v>
      </c>
      <c r="E34" s="59">
        <v>72.400000000000006</v>
      </c>
      <c r="F34" s="59" t="s">
        <v>4</v>
      </c>
      <c r="G34" s="59">
        <v>13100</v>
      </c>
      <c r="H34" s="60">
        <v>0.82</v>
      </c>
      <c r="I34" s="61">
        <v>3</v>
      </c>
      <c r="J34" s="9">
        <v>62</v>
      </c>
      <c r="K34" s="9" t="s">
        <v>5</v>
      </c>
      <c r="L34" s="9">
        <v>152600</v>
      </c>
      <c r="M34" s="11">
        <v>0.88300000000000001</v>
      </c>
      <c r="N34" s="10">
        <v>4</v>
      </c>
      <c r="O34" s="9">
        <v>65.8</v>
      </c>
      <c r="P34" s="9" t="s">
        <v>6</v>
      </c>
      <c r="Q34" s="9">
        <v>12300</v>
      </c>
      <c r="R34" s="11">
        <v>0.96699999999999997</v>
      </c>
      <c r="S34" s="10">
        <v>3</v>
      </c>
      <c r="T34" s="9">
        <v>71.099999999999994</v>
      </c>
      <c r="U34" s="9" t="s">
        <v>7</v>
      </c>
      <c r="V34" s="9">
        <v>56600</v>
      </c>
      <c r="W34" s="11">
        <v>0.94699999999999995</v>
      </c>
      <c r="X34" s="10">
        <v>5</v>
      </c>
    </row>
    <row r="35" spans="1:24" x14ac:dyDescent="0.2">
      <c r="A35">
        <v>34</v>
      </c>
      <c r="B35">
        <v>129</v>
      </c>
      <c r="C35">
        <v>0.47</v>
      </c>
      <c r="D35" s="2">
        <v>0.09</v>
      </c>
      <c r="E35" s="59">
        <v>72.400000000000006</v>
      </c>
      <c r="F35" s="59" t="s">
        <v>4</v>
      </c>
      <c r="G35" s="59">
        <v>18300</v>
      </c>
      <c r="H35" s="60">
        <v>0.82</v>
      </c>
      <c r="I35" s="61">
        <v>4</v>
      </c>
      <c r="J35" s="9">
        <v>61.1</v>
      </c>
      <c r="K35" s="9" t="s">
        <v>9</v>
      </c>
      <c r="L35" s="9">
        <v>152600</v>
      </c>
      <c r="M35" s="11">
        <v>0.93</v>
      </c>
      <c r="N35" s="10">
        <v>4</v>
      </c>
      <c r="O35" s="9">
        <v>65.8</v>
      </c>
      <c r="P35" s="9" t="s">
        <v>6</v>
      </c>
      <c r="Q35" s="9">
        <v>17740</v>
      </c>
      <c r="R35" s="11">
        <v>0.96699999999999997</v>
      </c>
      <c r="S35" s="10">
        <v>3</v>
      </c>
      <c r="T35" s="9">
        <v>71.099999999999994</v>
      </c>
      <c r="U35" s="9" t="s">
        <v>7</v>
      </c>
      <c r="V35" s="9">
        <v>56600</v>
      </c>
      <c r="W35" s="11">
        <v>0.94699999999999995</v>
      </c>
      <c r="X35" s="10">
        <v>6</v>
      </c>
    </row>
    <row r="36" spans="1:24" x14ac:dyDescent="0.2">
      <c r="A36">
        <v>35</v>
      </c>
      <c r="B36">
        <v>130</v>
      </c>
      <c r="C36">
        <v>0.47</v>
      </c>
      <c r="D36" s="2">
        <v>0.72</v>
      </c>
      <c r="E36" s="59">
        <v>66.099999999999994</v>
      </c>
      <c r="F36" s="59" t="s">
        <v>4</v>
      </c>
      <c r="G36" s="59">
        <v>13100</v>
      </c>
      <c r="H36" s="60">
        <v>0.878</v>
      </c>
      <c r="I36" s="61">
        <v>4</v>
      </c>
      <c r="J36" s="9">
        <v>63.8</v>
      </c>
      <c r="K36" s="9" t="s">
        <v>9</v>
      </c>
      <c r="L36" s="9">
        <v>152600</v>
      </c>
      <c r="M36" s="11">
        <v>0.91100000000000003</v>
      </c>
      <c r="N36" s="10">
        <v>4</v>
      </c>
      <c r="O36" s="9">
        <v>57.3</v>
      </c>
      <c r="P36" s="9" t="s">
        <v>6</v>
      </c>
      <c r="Q36" s="9">
        <v>17740</v>
      </c>
      <c r="R36" s="11">
        <v>0.96699999999999997</v>
      </c>
      <c r="S36" s="10">
        <v>3</v>
      </c>
      <c r="T36" s="9">
        <v>71.099999999999994</v>
      </c>
      <c r="U36" s="9" t="s">
        <v>7</v>
      </c>
      <c r="V36" s="9">
        <v>56600</v>
      </c>
      <c r="W36" s="11">
        <v>0.94699999999999995</v>
      </c>
      <c r="X36" s="10">
        <v>6</v>
      </c>
    </row>
    <row r="37" spans="1:24" x14ac:dyDescent="0.2">
      <c r="A37">
        <v>36</v>
      </c>
      <c r="B37">
        <v>131</v>
      </c>
      <c r="C37">
        <v>0</v>
      </c>
      <c r="D37" s="2">
        <v>0</v>
      </c>
      <c r="E37" s="59">
        <v>75.5</v>
      </c>
      <c r="F37" s="59" t="s">
        <v>4</v>
      </c>
      <c r="G37" s="59">
        <v>16900</v>
      </c>
      <c r="H37" s="60">
        <v>0.878</v>
      </c>
      <c r="I37" s="61">
        <v>4</v>
      </c>
      <c r="J37" s="9">
        <v>62</v>
      </c>
      <c r="K37" s="9" t="s">
        <v>9</v>
      </c>
      <c r="L37" s="9">
        <v>20500</v>
      </c>
      <c r="M37" s="11">
        <v>0.94099999999999995</v>
      </c>
      <c r="N37" s="10">
        <v>4</v>
      </c>
      <c r="O37" s="9">
        <v>60</v>
      </c>
      <c r="P37" s="9" t="s">
        <v>6</v>
      </c>
      <c r="Q37" s="9">
        <v>17740</v>
      </c>
      <c r="R37" s="11">
        <v>0.96699999999999997</v>
      </c>
      <c r="S37" s="10">
        <v>3</v>
      </c>
      <c r="T37" s="9">
        <v>95.1</v>
      </c>
      <c r="U37" s="9" t="s">
        <v>7</v>
      </c>
      <c r="V37" s="9">
        <v>56600</v>
      </c>
      <c r="W37" s="11">
        <v>0.94699999999999995</v>
      </c>
      <c r="X37" s="10">
        <v>6</v>
      </c>
    </row>
    <row r="38" spans="1:24" x14ac:dyDescent="0.2">
      <c r="A38">
        <v>37</v>
      </c>
      <c r="B38">
        <v>133</v>
      </c>
      <c r="C38">
        <v>1</v>
      </c>
      <c r="D38" s="2">
        <v>0.72</v>
      </c>
      <c r="E38" s="59">
        <v>66.099999999999994</v>
      </c>
      <c r="F38" s="59" t="s">
        <v>4</v>
      </c>
      <c r="G38" s="59">
        <v>46200</v>
      </c>
      <c r="H38" s="60">
        <v>0.82</v>
      </c>
      <c r="I38" s="61">
        <v>4</v>
      </c>
      <c r="J38" s="9">
        <v>62</v>
      </c>
      <c r="K38" s="9" t="s">
        <v>9</v>
      </c>
      <c r="L38" s="9">
        <v>152600</v>
      </c>
      <c r="M38" s="11">
        <v>0.93</v>
      </c>
      <c r="N38" s="10">
        <v>4</v>
      </c>
      <c r="O38" s="9">
        <v>57.3</v>
      </c>
      <c r="P38" s="9" t="s">
        <v>6</v>
      </c>
      <c r="Q38" s="9">
        <v>17740</v>
      </c>
      <c r="R38" s="11">
        <v>0.96699999999999997</v>
      </c>
      <c r="S38" s="10">
        <v>3</v>
      </c>
      <c r="T38" s="9">
        <v>71.099999999999994</v>
      </c>
      <c r="U38" s="9" t="s">
        <v>7</v>
      </c>
      <c r="V38" s="9">
        <v>56600</v>
      </c>
      <c r="W38" s="11">
        <v>0.94699999999999995</v>
      </c>
      <c r="X38" s="10">
        <v>6</v>
      </c>
    </row>
    <row r="39" spans="1:24" x14ac:dyDescent="0.2">
      <c r="A39">
        <v>38</v>
      </c>
      <c r="B39">
        <v>134</v>
      </c>
      <c r="C39">
        <v>1</v>
      </c>
      <c r="D39" s="2">
        <v>0.72</v>
      </c>
      <c r="E39" s="59">
        <v>68.099999999999994</v>
      </c>
      <c r="F39" s="59" t="s">
        <v>4</v>
      </c>
      <c r="G39" s="59">
        <v>11400</v>
      </c>
      <c r="H39" s="60">
        <v>0.82</v>
      </c>
      <c r="I39" s="61">
        <v>4</v>
      </c>
      <c r="J39" s="9">
        <v>62</v>
      </c>
      <c r="K39" s="9" t="s">
        <v>9</v>
      </c>
      <c r="L39" s="9">
        <v>152600</v>
      </c>
      <c r="M39" s="11">
        <v>0.93</v>
      </c>
      <c r="N39" s="10">
        <v>4</v>
      </c>
      <c r="O39" s="9">
        <v>87.8</v>
      </c>
      <c r="P39" s="9" t="s">
        <v>6</v>
      </c>
      <c r="Q39" s="9">
        <v>44000</v>
      </c>
      <c r="R39" s="11">
        <v>0.96699999999999997</v>
      </c>
      <c r="S39" s="10">
        <v>3</v>
      </c>
      <c r="T39" s="9">
        <v>71.099999999999994</v>
      </c>
      <c r="U39" s="9" t="s">
        <v>7</v>
      </c>
      <c r="V39" s="9">
        <v>56600</v>
      </c>
      <c r="W39" s="11">
        <v>0.92</v>
      </c>
      <c r="X39" s="10">
        <v>6</v>
      </c>
    </row>
    <row r="40" spans="1:24" x14ac:dyDescent="0.2">
      <c r="A40">
        <v>39</v>
      </c>
      <c r="B40">
        <v>135</v>
      </c>
      <c r="C40">
        <v>1</v>
      </c>
      <c r="D40" s="2">
        <v>1</v>
      </c>
      <c r="E40" s="59">
        <v>66.099999999999994</v>
      </c>
      <c r="F40" s="59" t="s">
        <v>4</v>
      </c>
      <c r="G40" s="59">
        <v>16900</v>
      </c>
      <c r="H40" s="60">
        <v>0.85399999999999998</v>
      </c>
      <c r="I40" s="61">
        <v>4</v>
      </c>
      <c r="J40" s="9">
        <v>63.8</v>
      </c>
      <c r="K40" s="9" t="s">
        <v>9</v>
      </c>
      <c r="L40" s="9">
        <v>139200</v>
      </c>
      <c r="M40" s="11">
        <v>0.93</v>
      </c>
      <c r="N40" s="10">
        <v>4</v>
      </c>
      <c r="O40" s="9">
        <v>60</v>
      </c>
      <c r="P40" s="9" t="s">
        <v>6</v>
      </c>
      <c r="Q40" s="9">
        <v>17740</v>
      </c>
      <c r="R40" s="11">
        <v>0.96699999999999997</v>
      </c>
      <c r="S40" s="10">
        <v>3</v>
      </c>
      <c r="T40" s="9">
        <v>71.099999999999994</v>
      </c>
      <c r="U40" s="9" t="s">
        <v>7</v>
      </c>
      <c r="V40" s="9">
        <v>56600</v>
      </c>
      <c r="W40" s="11">
        <v>0.94699999999999995</v>
      </c>
      <c r="X40" s="10">
        <v>6</v>
      </c>
    </row>
    <row r="41" spans="1:24" x14ac:dyDescent="0.2">
      <c r="A41">
        <v>40</v>
      </c>
      <c r="B41">
        <v>136</v>
      </c>
      <c r="C41">
        <v>0</v>
      </c>
      <c r="D41" s="2">
        <v>0</v>
      </c>
      <c r="E41" s="59">
        <v>62.6</v>
      </c>
      <c r="F41" s="59" t="s">
        <v>28</v>
      </c>
      <c r="G41" s="59">
        <v>22400</v>
      </c>
      <c r="H41" s="60">
        <v>0.82</v>
      </c>
      <c r="I41" s="61">
        <v>6</v>
      </c>
      <c r="J41" s="9">
        <v>91.2</v>
      </c>
      <c r="K41" s="9" t="s">
        <v>5</v>
      </c>
      <c r="L41" s="9">
        <v>221300</v>
      </c>
      <c r="M41" s="11">
        <v>0.88900000000000001</v>
      </c>
      <c r="N41" s="10">
        <v>4</v>
      </c>
      <c r="O41" s="9">
        <v>57.3</v>
      </c>
      <c r="P41" s="9" t="s">
        <v>29</v>
      </c>
      <c r="Q41" s="9">
        <v>23500</v>
      </c>
      <c r="R41" s="11">
        <v>0.96699999999999997</v>
      </c>
      <c r="S41" s="10">
        <v>4</v>
      </c>
      <c r="T41" s="9">
        <v>95.1</v>
      </c>
      <c r="U41" s="9" t="s">
        <v>30</v>
      </c>
      <c r="V41" s="9">
        <v>234000</v>
      </c>
      <c r="W41" s="11">
        <v>0.94699999999999995</v>
      </c>
      <c r="X41" s="10">
        <v>3</v>
      </c>
    </row>
    <row r="42" spans="1:24" x14ac:dyDescent="0.2">
      <c r="A42">
        <v>41</v>
      </c>
      <c r="B42">
        <v>137</v>
      </c>
      <c r="C42">
        <v>1</v>
      </c>
      <c r="D42" s="2">
        <v>0.72</v>
      </c>
      <c r="E42" s="59">
        <v>72.400000000000006</v>
      </c>
      <c r="F42" s="59" t="s">
        <v>4</v>
      </c>
      <c r="G42" s="59">
        <v>16900</v>
      </c>
      <c r="H42" s="60">
        <v>0.82</v>
      </c>
      <c r="I42" s="61">
        <v>4</v>
      </c>
      <c r="J42" s="9">
        <v>62</v>
      </c>
      <c r="K42" s="9" t="s">
        <v>5</v>
      </c>
      <c r="L42" s="9">
        <v>152600</v>
      </c>
      <c r="M42" s="11">
        <v>0.93</v>
      </c>
      <c r="N42" s="10">
        <v>4</v>
      </c>
      <c r="O42" s="9">
        <v>87.8</v>
      </c>
      <c r="P42" s="9" t="s">
        <v>6</v>
      </c>
      <c r="Q42" s="9">
        <v>12300</v>
      </c>
      <c r="R42" s="11">
        <v>0.96699999999999997</v>
      </c>
      <c r="S42" s="10">
        <v>3</v>
      </c>
      <c r="T42" s="9">
        <v>72.2</v>
      </c>
      <c r="U42" s="9" t="s">
        <v>7</v>
      </c>
      <c r="V42" s="9">
        <v>234000</v>
      </c>
      <c r="W42" s="11">
        <v>0.94699999999999995</v>
      </c>
      <c r="X42" s="10">
        <v>6</v>
      </c>
    </row>
    <row r="43" spans="1:24" x14ac:dyDescent="0.2">
      <c r="A43">
        <v>42</v>
      </c>
      <c r="B43">
        <v>140</v>
      </c>
      <c r="C43">
        <v>0.49</v>
      </c>
      <c r="D43" s="2">
        <v>-1.72</v>
      </c>
      <c r="E43" s="59">
        <v>75.5</v>
      </c>
      <c r="F43" s="59" t="s">
        <v>4</v>
      </c>
      <c r="G43" s="59">
        <v>28900</v>
      </c>
      <c r="H43" s="60">
        <v>0.85399999999999998</v>
      </c>
      <c r="I43" s="61">
        <v>4</v>
      </c>
      <c r="J43" s="9">
        <v>91.2</v>
      </c>
      <c r="K43" s="9" t="s">
        <v>9</v>
      </c>
      <c r="L43" s="9">
        <v>152600</v>
      </c>
      <c r="M43" s="11">
        <v>0.872</v>
      </c>
      <c r="N43" s="10">
        <v>4</v>
      </c>
      <c r="O43" s="9">
        <v>87.8</v>
      </c>
      <c r="P43" s="9" t="s">
        <v>6</v>
      </c>
      <c r="Q43" s="9">
        <v>17740</v>
      </c>
      <c r="R43" s="11">
        <v>0.96699999999999997</v>
      </c>
      <c r="S43" s="10">
        <v>3</v>
      </c>
      <c r="T43" s="9">
        <v>72.2</v>
      </c>
      <c r="U43" s="9" t="s">
        <v>7</v>
      </c>
      <c r="V43" s="9">
        <v>56600</v>
      </c>
      <c r="W43" s="11">
        <v>0.97099999999999997</v>
      </c>
      <c r="X43" s="10">
        <v>6</v>
      </c>
    </row>
    <row r="44" spans="1:24" x14ac:dyDescent="0.2">
      <c r="A44">
        <v>43</v>
      </c>
      <c r="B44">
        <v>142</v>
      </c>
      <c r="C44">
        <v>1</v>
      </c>
      <c r="D44" s="2">
        <v>0.72</v>
      </c>
      <c r="E44" s="59">
        <v>66.099999999999994</v>
      </c>
      <c r="F44" s="59" t="s">
        <v>4</v>
      </c>
      <c r="G44" s="59">
        <v>13100</v>
      </c>
      <c r="H44" s="60">
        <v>0.85399999999999998</v>
      </c>
      <c r="I44" s="61">
        <v>4</v>
      </c>
      <c r="J44" s="9">
        <v>62</v>
      </c>
      <c r="K44" s="9" t="s">
        <v>9</v>
      </c>
      <c r="L44" s="9">
        <v>152600</v>
      </c>
      <c r="M44" s="11">
        <v>0.94099999999999995</v>
      </c>
      <c r="N44" s="10">
        <v>4</v>
      </c>
      <c r="O44" s="9">
        <v>62.1</v>
      </c>
      <c r="P44" s="9" t="s">
        <v>6</v>
      </c>
      <c r="Q44" s="9">
        <v>12300</v>
      </c>
      <c r="R44" s="11">
        <v>0.96699999999999997</v>
      </c>
      <c r="S44" s="10">
        <v>3</v>
      </c>
      <c r="T44" s="9">
        <v>71.099999999999994</v>
      </c>
      <c r="U44" s="9" t="s">
        <v>7</v>
      </c>
      <c r="V44" s="9">
        <v>56600</v>
      </c>
      <c r="W44" s="11">
        <v>0.94699999999999995</v>
      </c>
      <c r="X44" s="10">
        <v>6</v>
      </c>
    </row>
  </sheetData>
  <mergeCells count="6">
    <mergeCell ref="T1:X1"/>
    <mergeCell ref="C1:D1"/>
    <mergeCell ref="A1:B1"/>
    <mergeCell ref="E1:I1"/>
    <mergeCell ref="J1:N1"/>
    <mergeCell ref="O1:S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9"/>
  <sheetViews>
    <sheetView topLeftCell="C1" workbookViewId="0">
      <pane xSplit="4" ySplit="4" topLeftCell="G8" activePane="bottomRight" state="frozen"/>
      <selection activeCell="C1" sqref="C1"/>
      <selection pane="topRight" activeCell="H1" sqref="H1"/>
      <selection pane="bottomLeft" activeCell="C4" sqref="C4"/>
      <selection pane="bottomRight" activeCell="I4" sqref="I4"/>
    </sheetView>
  </sheetViews>
  <sheetFormatPr baseColWidth="10" defaultRowHeight="12.75" x14ac:dyDescent="0.2"/>
  <cols>
    <col min="3" max="3" width="4" customWidth="1"/>
    <col min="4" max="4" width="8.85546875" bestFit="1" customWidth="1"/>
    <col min="5" max="5" width="11.140625" customWidth="1"/>
    <col min="6" max="6" width="11.140625" style="2" customWidth="1"/>
    <col min="7" max="10" width="7.7109375" style="37" customWidth="1"/>
    <col min="11" max="11" width="7.7109375" style="38" customWidth="1"/>
    <col min="12" max="15" width="7.7109375" style="37" customWidth="1"/>
    <col min="16" max="16" width="7.7109375" style="38" customWidth="1"/>
    <col min="17" max="20" width="7.7109375" style="37" customWidth="1"/>
    <col min="21" max="21" width="7.7109375" style="38" customWidth="1"/>
    <col min="22" max="25" width="7.7109375" style="37" customWidth="1"/>
    <col min="26" max="26" width="7.7109375" style="38" customWidth="1"/>
  </cols>
  <sheetData>
    <row r="1" spans="1:26" x14ac:dyDescent="0.2">
      <c r="A1" s="110" t="s">
        <v>35</v>
      </c>
      <c r="B1" s="110"/>
      <c r="C1" s="110" t="s">
        <v>35</v>
      </c>
      <c r="D1" s="110"/>
      <c r="E1" s="106" t="s">
        <v>253</v>
      </c>
      <c r="F1" s="106"/>
      <c r="G1" s="128" t="s">
        <v>96</v>
      </c>
      <c r="H1" s="126"/>
      <c r="I1" s="126"/>
      <c r="J1" s="126"/>
      <c r="K1" s="127"/>
      <c r="L1" s="125" t="s">
        <v>97</v>
      </c>
      <c r="M1" s="126"/>
      <c r="N1" s="126"/>
      <c r="O1" s="126"/>
      <c r="P1" s="127"/>
      <c r="Q1" s="125" t="s">
        <v>98</v>
      </c>
      <c r="R1" s="126"/>
      <c r="S1" s="126"/>
      <c r="T1" s="126"/>
      <c r="U1" s="127"/>
      <c r="V1" s="125" t="s">
        <v>99</v>
      </c>
      <c r="W1" s="126"/>
      <c r="X1" s="126"/>
      <c r="Y1" s="126"/>
      <c r="Z1" s="127"/>
    </row>
    <row r="2" spans="1:26" x14ac:dyDescent="0.2">
      <c r="A2" s="20"/>
      <c r="B2" s="20"/>
      <c r="C2" s="53"/>
      <c r="D2" s="54" t="s">
        <v>204</v>
      </c>
      <c r="E2" s="50"/>
      <c r="F2" s="51"/>
      <c r="G2" s="52" t="s">
        <v>59</v>
      </c>
      <c r="H2" s="53" t="s">
        <v>59</v>
      </c>
      <c r="I2" s="53" t="s">
        <v>59</v>
      </c>
      <c r="J2" s="53" t="s">
        <v>59</v>
      </c>
      <c r="K2" s="54" t="s">
        <v>59</v>
      </c>
      <c r="L2" s="53" t="s">
        <v>67</v>
      </c>
      <c r="M2" s="53" t="s">
        <v>67</v>
      </c>
      <c r="N2" s="53" t="s">
        <v>67</v>
      </c>
      <c r="O2" s="53" t="s">
        <v>67</v>
      </c>
      <c r="P2" s="54" t="s">
        <v>67</v>
      </c>
      <c r="Q2" s="53" t="s">
        <v>59</v>
      </c>
      <c r="R2" s="53" t="s">
        <v>59</v>
      </c>
      <c r="S2" s="53" t="s">
        <v>59</v>
      </c>
      <c r="T2" s="53" t="s">
        <v>59</v>
      </c>
      <c r="U2" s="54" t="s">
        <v>59</v>
      </c>
      <c r="V2" s="53" t="s">
        <v>67</v>
      </c>
      <c r="W2" s="53" t="s">
        <v>67</v>
      </c>
      <c r="X2" s="53" t="s">
        <v>67</v>
      </c>
      <c r="Y2" s="53" t="s">
        <v>67</v>
      </c>
      <c r="Z2" s="54" t="s">
        <v>67</v>
      </c>
    </row>
    <row r="3" spans="1:26" x14ac:dyDescent="0.2">
      <c r="A3" s="49"/>
      <c r="B3" s="49"/>
      <c r="C3" s="53"/>
      <c r="D3" s="54" t="s">
        <v>57</v>
      </c>
      <c r="E3" s="50"/>
      <c r="F3" s="51"/>
      <c r="G3" s="53" t="s">
        <v>60</v>
      </c>
      <c r="H3" s="53" t="s">
        <v>60</v>
      </c>
      <c r="I3" s="53" t="s">
        <v>60</v>
      </c>
      <c r="J3" s="53" t="s">
        <v>60</v>
      </c>
      <c r="K3" s="54" t="s">
        <v>60</v>
      </c>
      <c r="L3" s="53" t="s">
        <v>60</v>
      </c>
      <c r="M3" s="53" t="s">
        <v>60</v>
      </c>
      <c r="N3" s="53" t="s">
        <v>60</v>
      </c>
      <c r="O3" s="53" t="s">
        <v>60</v>
      </c>
      <c r="P3" s="54" t="s">
        <v>60</v>
      </c>
      <c r="Q3" s="53" t="s">
        <v>54</v>
      </c>
      <c r="R3" s="53" t="s">
        <v>54</v>
      </c>
      <c r="S3" s="53" t="s">
        <v>54</v>
      </c>
      <c r="T3" s="53" t="s">
        <v>54</v>
      </c>
      <c r="U3" s="54" t="s">
        <v>54</v>
      </c>
      <c r="V3" s="53" t="s">
        <v>54</v>
      </c>
      <c r="W3" s="53" t="s">
        <v>54</v>
      </c>
      <c r="X3" s="53" t="s">
        <v>54</v>
      </c>
      <c r="Y3" s="53" t="s">
        <v>54</v>
      </c>
      <c r="Z3" s="54" t="s">
        <v>54</v>
      </c>
    </row>
    <row r="4" spans="1:26" ht="13.5" thickBot="1" x14ac:dyDescent="0.25">
      <c r="A4" s="3" t="s">
        <v>35</v>
      </c>
      <c r="B4" s="3" t="s">
        <v>36</v>
      </c>
      <c r="C4" s="3" t="s">
        <v>254</v>
      </c>
      <c r="D4" s="3" t="s">
        <v>36</v>
      </c>
      <c r="E4" s="3" t="s">
        <v>52</v>
      </c>
      <c r="F4" s="6" t="s">
        <v>41</v>
      </c>
      <c r="G4" s="70">
        <v>1</v>
      </c>
      <c r="H4" s="70">
        <v>2</v>
      </c>
      <c r="I4" s="70">
        <v>3</v>
      </c>
      <c r="J4" s="70">
        <v>4</v>
      </c>
      <c r="K4" s="71">
        <v>5</v>
      </c>
      <c r="L4" s="70">
        <v>6</v>
      </c>
      <c r="M4" s="70">
        <v>7</v>
      </c>
      <c r="N4" s="70">
        <v>8</v>
      </c>
      <c r="O4" s="70">
        <v>9</v>
      </c>
      <c r="P4" s="71">
        <v>10</v>
      </c>
      <c r="Q4" s="70">
        <v>11</v>
      </c>
      <c r="R4" s="70">
        <v>12</v>
      </c>
      <c r="S4" s="70">
        <v>13</v>
      </c>
      <c r="T4" s="70">
        <v>14</v>
      </c>
      <c r="U4" s="71">
        <v>15</v>
      </c>
      <c r="V4" s="70">
        <v>16</v>
      </c>
      <c r="W4" s="70">
        <v>17</v>
      </c>
      <c r="X4" s="70">
        <v>18</v>
      </c>
      <c r="Y4" s="70">
        <v>19</v>
      </c>
      <c r="Z4" s="71">
        <v>20</v>
      </c>
    </row>
    <row r="5" spans="1:26" ht="13.5" thickTop="1" x14ac:dyDescent="0.2">
      <c r="A5">
        <v>1</v>
      </c>
      <c r="B5">
        <v>30</v>
      </c>
      <c r="C5">
        <v>1</v>
      </c>
      <c r="D5">
        <v>30</v>
      </c>
      <c r="E5" s="13">
        <v>0</v>
      </c>
      <c r="F5" s="17">
        <v>0.72</v>
      </c>
      <c r="G5" s="35">
        <f>IF('Answer Results'!E3='Tasks Mapping'!$O$4,1,0)</f>
        <v>0</v>
      </c>
      <c r="H5" s="35">
        <f>IF('Answer Results'!F3='Tasks Mapping'!$O$5,1,0)</f>
        <v>1</v>
      </c>
      <c r="I5" s="35">
        <f>IF('Answer Results'!G3='Tasks Mapping'!$O$6,1,0)</f>
        <v>1</v>
      </c>
      <c r="J5" s="35">
        <f>IF('Answer Results'!H3='Tasks Mapping'!$O$7,1,0)</f>
        <v>0</v>
      </c>
      <c r="K5" s="36">
        <f>IF('Answer Results'!I3='Tasks Mapping'!$O$8,1,0)</f>
        <v>1</v>
      </c>
      <c r="L5" s="35">
        <f>IF('Answer Results'!J3='Tasks Mapping'!$O$9,1,0)</f>
        <v>0</v>
      </c>
      <c r="M5" s="35">
        <f>IF('Answer Results'!K3='Tasks Mapping'!$O$10,1,0)</f>
        <v>0</v>
      </c>
      <c r="N5" s="35">
        <f>IF('Answer Results'!L3='Tasks Mapping'!$O$11,1,0)</f>
        <v>0</v>
      </c>
      <c r="O5" s="35">
        <f>IF('Answer Results'!M3='Tasks Mapping'!$O$12,1,0)</f>
        <v>1</v>
      </c>
      <c r="P5" s="36">
        <f>IF('Answer Results'!N3='Tasks Mapping'!$O$13,1,0)</f>
        <v>1</v>
      </c>
      <c r="Q5" s="35">
        <f>IF('Answer Results'!O3='Tasks Mapping'!$O$14,1,0)</f>
        <v>0</v>
      </c>
      <c r="R5" s="35">
        <f>IF('Answer Results'!P3='Tasks Mapping'!$O$15,1,0)</f>
        <v>1</v>
      </c>
      <c r="S5" s="35">
        <f>IF('Answer Results'!Q3='Tasks Mapping'!$O$16,1,0)</f>
        <v>1</v>
      </c>
      <c r="T5" s="35">
        <f>IF('Answer Results'!R3='Tasks Mapping'!$O$17,1,0)</f>
        <v>1</v>
      </c>
      <c r="U5" s="36">
        <f>IF('Answer Results'!S3='Tasks Mapping'!$O$18,1,0)</f>
        <v>1</v>
      </c>
      <c r="V5" s="35">
        <f>IF('Answer Results'!T3='Tasks Mapping'!$O$19,1,0)</f>
        <v>1</v>
      </c>
      <c r="W5" s="35">
        <f>IF('Answer Results'!U3='Tasks Mapping'!$O$20,1,0)</f>
        <v>1</v>
      </c>
      <c r="X5" s="35">
        <f>IF('Answer Results'!V3='Tasks Mapping'!$O$21,1,0)</f>
        <v>1</v>
      </c>
      <c r="Y5" s="35">
        <f>IF('Answer Results'!W3='Tasks Mapping'!$O$22,1,0)</f>
        <v>1</v>
      </c>
      <c r="Z5" s="36">
        <f>IF('Answer Results'!X3='Tasks Mapping'!$O$23,1,0)</f>
        <v>1</v>
      </c>
    </row>
    <row r="6" spans="1:26" x14ac:dyDescent="0.2">
      <c r="A6">
        <v>2</v>
      </c>
      <c r="B6">
        <v>31</v>
      </c>
      <c r="C6">
        <v>2</v>
      </c>
      <c r="D6">
        <v>31</v>
      </c>
      <c r="E6" s="13">
        <v>0.47</v>
      </c>
      <c r="F6" s="17">
        <v>0.72</v>
      </c>
      <c r="G6" s="35">
        <f>IF('Answer Results'!E4='Tasks Mapping'!$O$4,1,0)</f>
        <v>0</v>
      </c>
      <c r="H6" s="35">
        <f>IF('Answer Results'!F4='Tasks Mapping'!$O$5,1,0)</f>
        <v>1</v>
      </c>
      <c r="I6" s="35">
        <f>IF('Answer Results'!G4='Tasks Mapping'!$O$6,1,0)</f>
        <v>1</v>
      </c>
      <c r="J6" s="35">
        <f>IF('Answer Results'!H4='Tasks Mapping'!$O$7,1,0)</f>
        <v>0</v>
      </c>
      <c r="K6" s="36">
        <f>IF('Answer Results'!I4='Tasks Mapping'!$O$8,1,0)</f>
        <v>1</v>
      </c>
      <c r="L6" s="35">
        <f>IF('Answer Results'!J4='Tasks Mapping'!$O$9,1,0)</f>
        <v>0</v>
      </c>
      <c r="M6" s="35">
        <f>IF('Answer Results'!K4='Tasks Mapping'!$O$10,1,0)</f>
        <v>1</v>
      </c>
      <c r="N6" s="35">
        <f>IF('Answer Results'!L4='Tasks Mapping'!$O$11,1,0)</f>
        <v>1</v>
      </c>
      <c r="O6" s="35">
        <f>IF('Answer Results'!M4='Tasks Mapping'!$O$12,1,0)</f>
        <v>1</v>
      </c>
      <c r="P6" s="36">
        <f>IF('Answer Results'!N4='Tasks Mapping'!$O$13,1,0)</f>
        <v>1</v>
      </c>
      <c r="Q6" s="35">
        <f>IF('Answer Results'!O4='Tasks Mapping'!$O$14,1,0)</f>
        <v>1</v>
      </c>
      <c r="R6" s="35">
        <f>IF('Answer Results'!P4='Tasks Mapping'!$O$15,1,0)</f>
        <v>1</v>
      </c>
      <c r="S6" s="35">
        <f>IF('Answer Results'!Q4='Tasks Mapping'!$O$16,1,0)</f>
        <v>1</v>
      </c>
      <c r="T6" s="35">
        <f>IF('Answer Results'!R4='Tasks Mapping'!$O$17,1,0)</f>
        <v>1</v>
      </c>
      <c r="U6" s="36">
        <f>IF('Answer Results'!S4='Tasks Mapping'!$O$18,1,0)</f>
        <v>1</v>
      </c>
      <c r="V6" s="35">
        <f>IF('Answer Results'!T4='Tasks Mapping'!$O$19,1,0)</f>
        <v>1</v>
      </c>
      <c r="W6" s="35">
        <f>IF('Answer Results'!U4='Tasks Mapping'!$O$20,1,0)</f>
        <v>1</v>
      </c>
      <c r="X6" s="35">
        <f>IF('Answer Results'!V4='Tasks Mapping'!$O$21,1,0)</f>
        <v>1</v>
      </c>
      <c r="Y6" s="35">
        <f>IF('Answer Results'!W4='Tasks Mapping'!$O$22,1,0)</f>
        <v>1</v>
      </c>
      <c r="Z6" s="36">
        <f>IF('Answer Results'!X4='Tasks Mapping'!$O$23,1,0)</f>
        <v>1</v>
      </c>
    </row>
    <row r="7" spans="1:26" x14ac:dyDescent="0.2">
      <c r="A7">
        <v>3</v>
      </c>
      <c r="B7">
        <v>32</v>
      </c>
      <c r="C7">
        <v>3</v>
      </c>
      <c r="D7">
        <v>32</v>
      </c>
      <c r="E7" s="14">
        <v>1</v>
      </c>
      <c r="F7" s="17">
        <v>0.72</v>
      </c>
      <c r="G7" s="35">
        <f>IF('Answer Results'!E5='Tasks Mapping'!$O$4,1,0)</f>
        <v>0</v>
      </c>
      <c r="H7" s="35">
        <f>IF('Answer Results'!F5='Tasks Mapping'!$O$5,1,0)</f>
        <v>1</v>
      </c>
      <c r="I7" s="35">
        <f>IF('Answer Results'!G5='Tasks Mapping'!$O$6,1,0)</f>
        <v>1</v>
      </c>
      <c r="J7" s="35">
        <f>IF('Answer Results'!H5='Tasks Mapping'!$O$7,1,0)</f>
        <v>0</v>
      </c>
      <c r="K7" s="36">
        <f>IF('Answer Results'!I5='Tasks Mapping'!$O$8,1,0)</f>
        <v>1</v>
      </c>
      <c r="L7" s="35">
        <f>IF('Answer Results'!J5='Tasks Mapping'!$O$9,1,0)</f>
        <v>0</v>
      </c>
      <c r="M7" s="35">
        <f>IF('Answer Results'!K5='Tasks Mapping'!$O$10,1,0)</f>
        <v>1</v>
      </c>
      <c r="N7" s="35">
        <f>IF('Answer Results'!L5='Tasks Mapping'!$O$11,1,0)</f>
        <v>0</v>
      </c>
      <c r="O7" s="35">
        <f>IF('Answer Results'!M5='Tasks Mapping'!$O$12,1,0)</f>
        <v>1</v>
      </c>
      <c r="P7" s="36">
        <f>IF('Answer Results'!N5='Tasks Mapping'!$O$13,1,0)</f>
        <v>1</v>
      </c>
      <c r="Q7" s="35">
        <f>IF('Answer Results'!O5='Tasks Mapping'!$O$14,1,0)</f>
        <v>0</v>
      </c>
      <c r="R7" s="35">
        <f>IF('Answer Results'!P5='Tasks Mapping'!$O$15,1,0)</f>
        <v>1</v>
      </c>
      <c r="S7" s="35">
        <f>IF('Answer Results'!Q5='Tasks Mapping'!$O$16,1,0)</f>
        <v>1</v>
      </c>
      <c r="T7" s="35">
        <f>IF('Answer Results'!R5='Tasks Mapping'!$O$17,1,0)</f>
        <v>1</v>
      </c>
      <c r="U7" s="36">
        <f>IF('Answer Results'!S5='Tasks Mapping'!$O$18,1,0)</f>
        <v>1</v>
      </c>
      <c r="V7" s="35">
        <f>IF('Answer Results'!T5='Tasks Mapping'!$O$19,1,0)</f>
        <v>1</v>
      </c>
      <c r="W7" s="35">
        <f>IF('Answer Results'!U5='Tasks Mapping'!$O$20,1,0)</f>
        <v>1</v>
      </c>
      <c r="X7" s="35">
        <f>IF('Answer Results'!V5='Tasks Mapping'!$O$21,1,0)</f>
        <v>0</v>
      </c>
      <c r="Y7" s="35">
        <f>IF('Answer Results'!W5='Tasks Mapping'!$O$22,1,0)</f>
        <v>1</v>
      </c>
      <c r="Z7" s="36">
        <f>IF('Answer Results'!X5='Tasks Mapping'!$O$23,1,0)</f>
        <v>1</v>
      </c>
    </row>
    <row r="8" spans="1:26" x14ac:dyDescent="0.2">
      <c r="A8">
        <v>4</v>
      </c>
      <c r="B8">
        <v>33</v>
      </c>
      <c r="C8">
        <v>4</v>
      </c>
      <c r="D8">
        <v>33</v>
      </c>
      <c r="E8" s="14">
        <v>0.47</v>
      </c>
      <c r="F8" s="18">
        <v>0.12</v>
      </c>
      <c r="G8" s="35">
        <f>IF('Answer Results'!E6='Tasks Mapping'!$O$4,1,0)</f>
        <v>0</v>
      </c>
      <c r="H8" s="35">
        <f>IF('Answer Results'!F6='Tasks Mapping'!$O$5,1,0)</f>
        <v>1</v>
      </c>
      <c r="I8" s="35">
        <f>IF('Answer Results'!G6='Tasks Mapping'!$O$6,1,0)</f>
        <v>1</v>
      </c>
      <c r="J8" s="35">
        <f>IF('Answer Results'!H6='Tasks Mapping'!$O$7,1,0)</f>
        <v>0</v>
      </c>
      <c r="K8" s="36">
        <f>IF('Answer Results'!I6='Tasks Mapping'!$O$8,1,0)</f>
        <v>1</v>
      </c>
      <c r="L8" s="35">
        <f>IF('Answer Results'!J6='Tasks Mapping'!$O$9,1,0)</f>
        <v>1</v>
      </c>
      <c r="M8" s="35">
        <f>IF('Answer Results'!K6='Tasks Mapping'!$O$10,1,0)</f>
        <v>1</v>
      </c>
      <c r="N8" s="35">
        <f>IF('Answer Results'!L6='Tasks Mapping'!$O$11,1,0)</f>
        <v>1</v>
      </c>
      <c r="O8" s="35">
        <f>IF('Answer Results'!M6='Tasks Mapping'!$O$12,1,0)</f>
        <v>0</v>
      </c>
      <c r="P8" s="36">
        <f>IF('Answer Results'!N6='Tasks Mapping'!$O$13,1,0)</f>
        <v>1</v>
      </c>
      <c r="Q8" s="35">
        <f>IF('Answer Results'!O6='Tasks Mapping'!$O$14,1,0)</f>
        <v>1</v>
      </c>
      <c r="R8" s="35">
        <f>IF('Answer Results'!P6='Tasks Mapping'!$O$15,1,0)</f>
        <v>1</v>
      </c>
      <c r="S8" s="35">
        <f>IF('Answer Results'!Q6='Tasks Mapping'!$O$16,1,0)</f>
        <v>1</v>
      </c>
      <c r="T8" s="35">
        <f>IF('Answer Results'!R6='Tasks Mapping'!$O$17,1,0)</f>
        <v>1</v>
      </c>
      <c r="U8" s="36">
        <f>IF('Answer Results'!S6='Tasks Mapping'!$O$18,1,0)</f>
        <v>1</v>
      </c>
      <c r="V8" s="35">
        <f>IF('Answer Results'!T6='Tasks Mapping'!$O$19,1,0)</f>
        <v>1</v>
      </c>
      <c r="W8" s="35">
        <f>IF('Answer Results'!U6='Tasks Mapping'!$O$20,1,0)</f>
        <v>1</v>
      </c>
      <c r="X8" s="35">
        <f>IF('Answer Results'!V6='Tasks Mapping'!$O$21,1,0)</f>
        <v>1</v>
      </c>
      <c r="Y8" s="35">
        <f>IF('Answer Results'!W6='Tasks Mapping'!$O$22,1,0)</f>
        <v>1</v>
      </c>
      <c r="Z8" s="36">
        <f>IF('Answer Results'!X6='Tasks Mapping'!$O$23,1,0)</f>
        <v>1</v>
      </c>
    </row>
    <row r="9" spans="1:26" x14ac:dyDescent="0.2">
      <c r="A9">
        <v>5</v>
      </c>
      <c r="B9">
        <v>38</v>
      </c>
      <c r="C9">
        <v>5</v>
      </c>
      <c r="D9">
        <v>38</v>
      </c>
      <c r="E9" s="14">
        <v>0.47</v>
      </c>
      <c r="F9" s="18">
        <v>0.12</v>
      </c>
      <c r="G9" s="35">
        <f>IF('Answer Results'!E7='Tasks Mapping'!$O$4,1,0)</f>
        <v>0</v>
      </c>
      <c r="H9" s="35">
        <f>IF('Answer Results'!F7='Tasks Mapping'!$O$5,1,0)</f>
        <v>1</v>
      </c>
      <c r="I9" s="35">
        <f>IF('Answer Results'!G7='Tasks Mapping'!$O$6,1,0)</f>
        <v>1</v>
      </c>
      <c r="J9" s="35">
        <f>IF('Answer Results'!H7='Tasks Mapping'!$O$7,1,0)</f>
        <v>1</v>
      </c>
      <c r="K9" s="36">
        <f>IF('Answer Results'!I7='Tasks Mapping'!$O$8,1,0)</f>
        <v>1</v>
      </c>
      <c r="L9" s="35">
        <f>IF('Answer Results'!J7='Tasks Mapping'!$O$9,1,0)</f>
        <v>1</v>
      </c>
      <c r="M9" s="35">
        <f>IF('Answer Results'!K7='Tasks Mapping'!$O$10,1,0)</f>
        <v>1</v>
      </c>
      <c r="N9" s="35">
        <f>IF('Answer Results'!L7='Tasks Mapping'!$O$11,1,0)</f>
        <v>1</v>
      </c>
      <c r="O9" s="35">
        <f>IF('Answer Results'!M7='Tasks Mapping'!$O$12,1,0)</f>
        <v>1</v>
      </c>
      <c r="P9" s="36">
        <f>IF('Answer Results'!N7='Tasks Mapping'!$O$13,1,0)</f>
        <v>1</v>
      </c>
      <c r="Q9" s="35">
        <f>IF('Answer Results'!O7='Tasks Mapping'!$O$14,1,0)</f>
        <v>1</v>
      </c>
      <c r="R9" s="35">
        <f>IF('Answer Results'!P7='Tasks Mapping'!$O$15,1,0)</f>
        <v>1</v>
      </c>
      <c r="S9" s="35">
        <f>IF('Answer Results'!Q7='Tasks Mapping'!$O$16,1,0)</f>
        <v>1</v>
      </c>
      <c r="T9" s="35">
        <f>IF('Answer Results'!R7='Tasks Mapping'!$O$17,1,0)</f>
        <v>1</v>
      </c>
      <c r="U9" s="36">
        <f>IF('Answer Results'!S7='Tasks Mapping'!$O$18,1,0)</f>
        <v>1</v>
      </c>
      <c r="V9" s="35">
        <f>IF('Answer Results'!T7='Tasks Mapping'!$O$19,1,0)</f>
        <v>1</v>
      </c>
      <c r="W9" s="35">
        <f>IF('Answer Results'!U7='Tasks Mapping'!$O$20,1,0)</f>
        <v>1</v>
      </c>
      <c r="X9" s="35">
        <f>IF('Answer Results'!V7='Tasks Mapping'!$O$21,1,0)</f>
        <v>1</v>
      </c>
      <c r="Y9" s="35">
        <f>IF('Answer Results'!W7='Tasks Mapping'!$O$22,1,0)</f>
        <v>1</v>
      </c>
      <c r="Z9" s="36">
        <f>IF('Answer Results'!X7='Tasks Mapping'!$O$23,1,0)</f>
        <v>1</v>
      </c>
    </row>
    <row r="10" spans="1:26" x14ac:dyDescent="0.2">
      <c r="A10">
        <v>6</v>
      </c>
      <c r="B10">
        <v>43</v>
      </c>
      <c r="C10">
        <v>6</v>
      </c>
      <c r="D10">
        <v>43</v>
      </c>
      <c r="E10" s="14">
        <v>1</v>
      </c>
      <c r="F10" s="17">
        <v>0.72</v>
      </c>
      <c r="G10" s="35">
        <f>IF('Answer Results'!E8='Tasks Mapping'!$O$4,1,0)</f>
        <v>0</v>
      </c>
      <c r="H10" s="35">
        <f>IF('Answer Results'!F8='Tasks Mapping'!$O$5,1,0)</f>
        <v>1</v>
      </c>
      <c r="I10" s="35">
        <f>IF('Answer Results'!G8='Tasks Mapping'!$O$6,1,0)</f>
        <v>1</v>
      </c>
      <c r="J10" s="35">
        <f>IF('Answer Results'!H8='Tasks Mapping'!$O$7,1,0)</f>
        <v>1</v>
      </c>
      <c r="K10" s="36">
        <f>IF('Answer Results'!I8='Tasks Mapping'!$O$8,1,0)</f>
        <v>1</v>
      </c>
      <c r="L10" s="35">
        <f>IF('Answer Results'!J8='Tasks Mapping'!$O$9,1,0)</f>
        <v>1</v>
      </c>
      <c r="M10" s="35">
        <f>IF('Answer Results'!K8='Tasks Mapping'!$O$10,1,0)</f>
        <v>0</v>
      </c>
      <c r="N10" s="35">
        <f>IF('Answer Results'!L8='Tasks Mapping'!$O$11,1,0)</f>
        <v>1</v>
      </c>
      <c r="O10" s="35">
        <f>IF('Answer Results'!M8='Tasks Mapping'!$O$12,1,0)</f>
        <v>0</v>
      </c>
      <c r="P10" s="36">
        <f>IF('Answer Results'!N8='Tasks Mapping'!$O$13,1,0)</f>
        <v>1</v>
      </c>
      <c r="Q10" s="35">
        <f>IF('Answer Results'!O8='Tasks Mapping'!$O$14,1,0)</f>
        <v>0</v>
      </c>
      <c r="R10" s="35">
        <f>IF('Answer Results'!P8='Tasks Mapping'!$O$15,1,0)</f>
        <v>1</v>
      </c>
      <c r="S10" s="35">
        <f>IF('Answer Results'!Q8='Tasks Mapping'!$O$16,1,0)</f>
        <v>1</v>
      </c>
      <c r="T10" s="35">
        <f>IF('Answer Results'!R8='Tasks Mapping'!$O$17,1,0)</f>
        <v>1</v>
      </c>
      <c r="U10" s="36">
        <f>IF('Answer Results'!S8='Tasks Mapping'!$O$18,1,0)</f>
        <v>1</v>
      </c>
      <c r="V10" s="35">
        <f>IF('Answer Results'!T8='Tasks Mapping'!$O$19,1,0)</f>
        <v>0</v>
      </c>
      <c r="W10" s="35">
        <f>IF('Answer Results'!U8='Tasks Mapping'!$O$20,1,0)</f>
        <v>1</v>
      </c>
      <c r="X10" s="35">
        <f>IF('Answer Results'!V8='Tasks Mapping'!$O$21,1,0)</f>
        <v>1</v>
      </c>
      <c r="Y10" s="35">
        <f>IF('Answer Results'!W8='Tasks Mapping'!$O$22,1,0)</f>
        <v>1</v>
      </c>
      <c r="Z10" s="36">
        <f>IF('Answer Results'!X8='Tasks Mapping'!$O$23,1,0)</f>
        <v>1</v>
      </c>
    </row>
    <row r="11" spans="1:26" x14ac:dyDescent="0.2">
      <c r="A11">
        <v>7</v>
      </c>
      <c r="B11">
        <v>45</v>
      </c>
      <c r="C11">
        <v>7</v>
      </c>
      <c r="D11">
        <v>45</v>
      </c>
      <c r="E11" s="13">
        <v>0.47</v>
      </c>
      <c r="F11" s="18">
        <v>0.15</v>
      </c>
      <c r="G11" s="35">
        <f>IF('Answer Results'!E9='Tasks Mapping'!$O$4,1,0)</f>
        <v>0</v>
      </c>
      <c r="H11" s="35">
        <f>IF('Answer Results'!F9='Tasks Mapping'!$O$5,1,0)</f>
        <v>1</v>
      </c>
      <c r="I11" s="35">
        <f>IF('Answer Results'!G9='Tasks Mapping'!$O$6,1,0)</f>
        <v>0</v>
      </c>
      <c r="J11" s="35">
        <f>IF('Answer Results'!H9='Tasks Mapping'!$O$7,1,0)</f>
        <v>0</v>
      </c>
      <c r="K11" s="36">
        <f>IF('Answer Results'!I9='Tasks Mapping'!$O$8,1,0)</f>
        <v>1</v>
      </c>
      <c r="L11" s="35">
        <f>IF('Answer Results'!J9='Tasks Mapping'!$O$9,1,0)</f>
        <v>0</v>
      </c>
      <c r="M11" s="35">
        <f>IF('Answer Results'!K9='Tasks Mapping'!$O$10,1,0)</f>
        <v>1</v>
      </c>
      <c r="N11" s="35">
        <f>IF('Answer Results'!L9='Tasks Mapping'!$O$11,1,0)</f>
        <v>0</v>
      </c>
      <c r="O11" s="35">
        <f>IF('Answer Results'!M9='Tasks Mapping'!$O$12,1,0)</f>
        <v>1</v>
      </c>
      <c r="P11" s="36">
        <f>IF('Answer Results'!N9='Tasks Mapping'!$O$13,1,0)</f>
        <v>1</v>
      </c>
      <c r="Q11" s="35">
        <f>IF('Answer Results'!O9='Tasks Mapping'!$O$14,1,0)</f>
        <v>0</v>
      </c>
      <c r="R11" s="35">
        <f>IF('Answer Results'!P9='Tasks Mapping'!$O$15,1,0)</f>
        <v>1</v>
      </c>
      <c r="S11" s="35">
        <f>IF('Answer Results'!Q9='Tasks Mapping'!$O$16,1,0)</f>
        <v>0</v>
      </c>
      <c r="T11" s="35">
        <f>IF('Answer Results'!R9='Tasks Mapping'!$O$17,1,0)</f>
        <v>1</v>
      </c>
      <c r="U11" s="36">
        <f>IF('Answer Results'!S9='Tasks Mapping'!$O$18,1,0)</f>
        <v>1</v>
      </c>
      <c r="V11" s="35">
        <f>IF('Answer Results'!T9='Tasks Mapping'!$O$19,1,0)</f>
        <v>1</v>
      </c>
      <c r="W11" s="35">
        <f>IF('Answer Results'!U9='Tasks Mapping'!$O$20,1,0)</f>
        <v>1</v>
      </c>
      <c r="X11" s="35">
        <f>IF('Answer Results'!V9='Tasks Mapping'!$O$21,1,0)</f>
        <v>1</v>
      </c>
      <c r="Y11" s="35">
        <f>IF('Answer Results'!W9='Tasks Mapping'!$O$22,1,0)</f>
        <v>1</v>
      </c>
      <c r="Z11" s="36">
        <f>IF('Answer Results'!X9='Tasks Mapping'!$O$23,1,0)</f>
        <v>1</v>
      </c>
    </row>
    <row r="12" spans="1:26" x14ac:dyDescent="0.2">
      <c r="A12">
        <v>8</v>
      </c>
      <c r="B12">
        <v>47</v>
      </c>
      <c r="C12">
        <v>8</v>
      </c>
      <c r="D12">
        <v>47</v>
      </c>
      <c r="E12" s="14">
        <v>0.47</v>
      </c>
      <c r="F12" s="18">
        <v>0.24</v>
      </c>
      <c r="G12" s="35">
        <f>IF('Answer Results'!E10='Tasks Mapping'!$O$4,1,0)</f>
        <v>0</v>
      </c>
      <c r="H12" s="35">
        <f>IF('Answer Results'!F10='Tasks Mapping'!$O$5,1,0)</f>
        <v>1</v>
      </c>
      <c r="I12" s="35">
        <f>IF('Answer Results'!G10='Tasks Mapping'!$O$6,1,0)</f>
        <v>1</v>
      </c>
      <c r="J12" s="35">
        <f>IF('Answer Results'!H10='Tasks Mapping'!$O$7,1,0)</f>
        <v>1</v>
      </c>
      <c r="K12" s="36">
        <f>IF('Answer Results'!I10='Tasks Mapping'!$O$8,1,0)</f>
        <v>1</v>
      </c>
      <c r="L12" s="35">
        <f>IF('Answer Results'!J10='Tasks Mapping'!$O$9,1,0)</f>
        <v>0</v>
      </c>
      <c r="M12" s="35">
        <f>IF('Answer Results'!K10='Tasks Mapping'!$O$10,1,0)</f>
        <v>1</v>
      </c>
      <c r="N12" s="35">
        <f>IF('Answer Results'!L10='Tasks Mapping'!$O$11,1,0)</f>
        <v>1</v>
      </c>
      <c r="O12" s="35">
        <f>IF('Answer Results'!M10='Tasks Mapping'!$O$12,1,0)</f>
        <v>0</v>
      </c>
      <c r="P12" s="36">
        <f>IF('Answer Results'!N10='Tasks Mapping'!$O$13,1,0)</f>
        <v>0</v>
      </c>
      <c r="Q12" s="35">
        <f>IF('Answer Results'!O10='Tasks Mapping'!$O$14,1,0)</f>
        <v>0</v>
      </c>
      <c r="R12" s="35">
        <f>IF('Answer Results'!P10='Tasks Mapping'!$O$15,1,0)</f>
        <v>1</v>
      </c>
      <c r="S12" s="35">
        <f>IF('Answer Results'!Q10='Tasks Mapping'!$O$16,1,0)</f>
        <v>1</v>
      </c>
      <c r="T12" s="35">
        <f>IF('Answer Results'!R10='Tasks Mapping'!$O$17,1,0)</f>
        <v>1</v>
      </c>
      <c r="U12" s="36">
        <f>IF('Answer Results'!S10='Tasks Mapping'!$O$18,1,0)</f>
        <v>1</v>
      </c>
      <c r="V12" s="35">
        <f>IF('Answer Results'!T10='Tasks Mapping'!$O$19,1,0)</f>
        <v>0</v>
      </c>
      <c r="W12" s="35">
        <f>IF('Answer Results'!U10='Tasks Mapping'!$O$20,1,0)</f>
        <v>1</v>
      </c>
      <c r="X12" s="35">
        <f>IF('Answer Results'!V10='Tasks Mapping'!$O$21,1,0)</f>
        <v>1</v>
      </c>
      <c r="Y12" s="35">
        <f>IF('Answer Results'!W10='Tasks Mapping'!$O$22,1,0)</f>
        <v>1</v>
      </c>
      <c r="Z12" s="36">
        <f>IF('Answer Results'!X10='Tasks Mapping'!$O$23,1,0)</f>
        <v>1</v>
      </c>
    </row>
    <row r="13" spans="1:26" x14ac:dyDescent="0.2">
      <c r="A13">
        <v>9</v>
      </c>
      <c r="B13">
        <v>48</v>
      </c>
      <c r="C13">
        <v>9</v>
      </c>
      <c r="D13">
        <v>48</v>
      </c>
      <c r="E13" s="13">
        <v>0.47</v>
      </c>
      <c r="F13" s="18">
        <v>-0.12</v>
      </c>
      <c r="G13" s="35">
        <f>IF('Answer Results'!E11='Tasks Mapping'!$O$4,1,0)</f>
        <v>0</v>
      </c>
      <c r="H13" s="35">
        <f>IF('Answer Results'!F11='Tasks Mapping'!$O$5,1,0)</f>
        <v>1</v>
      </c>
      <c r="I13" s="35">
        <f>IF('Answer Results'!G11='Tasks Mapping'!$O$6,1,0)</f>
        <v>0</v>
      </c>
      <c r="J13" s="35">
        <f>IF('Answer Results'!H11='Tasks Mapping'!$O$7,1,0)</f>
        <v>1</v>
      </c>
      <c r="K13" s="36">
        <f>IF('Answer Results'!I11='Tasks Mapping'!$O$8,1,0)</f>
        <v>1</v>
      </c>
      <c r="L13" s="35">
        <f>IF('Answer Results'!J11='Tasks Mapping'!$O$9,1,0)</f>
        <v>0</v>
      </c>
      <c r="M13" s="35">
        <f>IF('Answer Results'!K11='Tasks Mapping'!$O$10,1,0)</f>
        <v>0</v>
      </c>
      <c r="N13" s="35">
        <f>IF('Answer Results'!L11='Tasks Mapping'!$O$11,1,0)</f>
        <v>1</v>
      </c>
      <c r="O13" s="35">
        <f>IF('Answer Results'!M11='Tasks Mapping'!$O$12,1,0)</f>
        <v>1</v>
      </c>
      <c r="P13" s="36">
        <f>IF('Answer Results'!N11='Tasks Mapping'!$O$13,1,0)</f>
        <v>1</v>
      </c>
      <c r="Q13" s="35">
        <f>IF('Answer Results'!O11='Tasks Mapping'!$O$14,1,0)</f>
        <v>0</v>
      </c>
      <c r="R13" s="35">
        <f>IF('Answer Results'!P11='Tasks Mapping'!$O$15,1,0)</f>
        <v>1</v>
      </c>
      <c r="S13" s="35">
        <f>IF('Answer Results'!Q11='Tasks Mapping'!$O$16,1,0)</f>
        <v>0</v>
      </c>
      <c r="T13" s="35">
        <f>IF('Answer Results'!R11='Tasks Mapping'!$O$17,1,0)</f>
        <v>0</v>
      </c>
      <c r="U13" s="36">
        <f>IF('Answer Results'!S11='Tasks Mapping'!$O$18,1,0)</f>
        <v>1</v>
      </c>
      <c r="V13" s="35">
        <f>IF('Answer Results'!T11='Tasks Mapping'!$O$19,1,0)</f>
        <v>1</v>
      </c>
      <c r="W13" s="35">
        <f>IF('Answer Results'!U11='Tasks Mapping'!$O$20,1,0)</f>
        <v>0</v>
      </c>
      <c r="X13" s="35">
        <f>IF('Answer Results'!V11='Tasks Mapping'!$O$21,1,0)</f>
        <v>1</v>
      </c>
      <c r="Y13" s="35">
        <f>IF('Answer Results'!W11='Tasks Mapping'!$O$22,1,0)</f>
        <v>1</v>
      </c>
      <c r="Z13" s="36">
        <f>IF('Answer Results'!X11='Tasks Mapping'!$O$23,1,0)</f>
        <v>1</v>
      </c>
    </row>
    <row r="14" spans="1:26" x14ac:dyDescent="0.2">
      <c r="A14">
        <v>10</v>
      </c>
      <c r="B14">
        <v>49</v>
      </c>
      <c r="C14">
        <v>10</v>
      </c>
      <c r="D14">
        <v>49</v>
      </c>
      <c r="E14" s="13">
        <v>0</v>
      </c>
      <c r="F14" s="17">
        <v>0.72</v>
      </c>
      <c r="G14" s="35">
        <f>IF('Answer Results'!E12='Tasks Mapping'!$O$4,1,0)</f>
        <v>0</v>
      </c>
      <c r="H14" s="35">
        <f>IF('Answer Results'!F12='Tasks Mapping'!$O$5,1,0)</f>
        <v>1</v>
      </c>
      <c r="I14" s="35">
        <f>IF('Answer Results'!G12='Tasks Mapping'!$O$6,1,0)</f>
        <v>1</v>
      </c>
      <c r="J14" s="35">
        <f>IF('Answer Results'!H12='Tasks Mapping'!$O$7,1,0)</f>
        <v>0</v>
      </c>
      <c r="K14" s="36">
        <f>IF('Answer Results'!I12='Tasks Mapping'!$O$8,1,0)</f>
        <v>1</v>
      </c>
      <c r="L14" s="35">
        <f>IF('Answer Results'!J12='Tasks Mapping'!$O$9,1,0)</f>
        <v>1</v>
      </c>
      <c r="M14" s="35">
        <f>IF('Answer Results'!K12='Tasks Mapping'!$O$10,1,0)</f>
        <v>0</v>
      </c>
      <c r="N14" s="35">
        <f>IF('Answer Results'!L12='Tasks Mapping'!$O$11,1,0)</f>
        <v>1</v>
      </c>
      <c r="O14" s="35">
        <f>IF('Answer Results'!M12='Tasks Mapping'!$O$12,1,0)</f>
        <v>1</v>
      </c>
      <c r="P14" s="36">
        <f>IF('Answer Results'!N12='Tasks Mapping'!$O$13,1,0)</f>
        <v>1</v>
      </c>
      <c r="Q14" s="35">
        <f>IF('Answer Results'!O12='Tasks Mapping'!$O$14,1,0)</f>
        <v>1</v>
      </c>
      <c r="R14" s="35">
        <f>IF('Answer Results'!P12='Tasks Mapping'!$O$15,1,0)</f>
        <v>1</v>
      </c>
      <c r="S14" s="35">
        <f>IF('Answer Results'!Q12='Tasks Mapping'!$O$16,1,0)</f>
        <v>1</v>
      </c>
      <c r="T14" s="35">
        <f>IF('Answer Results'!R12='Tasks Mapping'!$O$17,1,0)</f>
        <v>1</v>
      </c>
      <c r="U14" s="36">
        <f>IF('Answer Results'!S12='Tasks Mapping'!$O$18,1,0)</f>
        <v>1</v>
      </c>
      <c r="V14" s="35">
        <f>IF('Answer Results'!T12='Tasks Mapping'!$O$19,1,0)</f>
        <v>1</v>
      </c>
      <c r="W14" s="35">
        <f>IF('Answer Results'!U12='Tasks Mapping'!$O$20,1,0)</f>
        <v>1</v>
      </c>
      <c r="X14" s="35">
        <f>IF('Answer Results'!V12='Tasks Mapping'!$O$21,1,0)</f>
        <v>1</v>
      </c>
      <c r="Y14" s="35">
        <f>IF('Answer Results'!W12='Tasks Mapping'!$O$22,1,0)</f>
        <v>1</v>
      </c>
      <c r="Z14" s="36">
        <f>IF('Answer Results'!X12='Tasks Mapping'!$O$23,1,0)</f>
        <v>1</v>
      </c>
    </row>
    <row r="15" spans="1:26" x14ac:dyDescent="0.2">
      <c r="A15">
        <v>11</v>
      </c>
      <c r="B15">
        <v>51</v>
      </c>
      <c r="C15">
        <v>11</v>
      </c>
      <c r="D15">
        <v>51</v>
      </c>
      <c r="E15" s="13">
        <v>0.47</v>
      </c>
      <c r="F15" s="18">
        <v>0.47</v>
      </c>
      <c r="G15" s="35">
        <f>IF('Answer Results'!E13='Tasks Mapping'!$O$4,1,0)</f>
        <v>0</v>
      </c>
      <c r="H15" s="35">
        <f>IF('Answer Results'!F13='Tasks Mapping'!$O$5,1,0)</f>
        <v>1</v>
      </c>
      <c r="I15" s="35">
        <f>IF('Answer Results'!G13='Tasks Mapping'!$O$6,1,0)</f>
        <v>1</v>
      </c>
      <c r="J15" s="35">
        <f>IF('Answer Results'!H13='Tasks Mapping'!$O$7,1,0)</f>
        <v>0</v>
      </c>
      <c r="K15" s="36">
        <f>IF('Answer Results'!I13='Tasks Mapping'!$O$8,1,0)</f>
        <v>1</v>
      </c>
      <c r="L15" s="35">
        <f>IF('Answer Results'!J13='Tasks Mapping'!$O$9,1,0)</f>
        <v>1</v>
      </c>
      <c r="M15" s="35">
        <f>IF('Answer Results'!K13='Tasks Mapping'!$O$10,1,0)</f>
        <v>0</v>
      </c>
      <c r="N15" s="35">
        <f>IF('Answer Results'!L13='Tasks Mapping'!$O$11,1,0)</f>
        <v>1</v>
      </c>
      <c r="O15" s="35">
        <f>IF('Answer Results'!M13='Tasks Mapping'!$O$12,1,0)</f>
        <v>1</v>
      </c>
      <c r="P15" s="36">
        <f>IF('Answer Results'!N13='Tasks Mapping'!$O$13,1,0)</f>
        <v>1</v>
      </c>
      <c r="Q15" s="35">
        <f>IF('Answer Results'!O13='Tasks Mapping'!$O$14,1,0)</f>
        <v>1</v>
      </c>
      <c r="R15" s="35">
        <f>IF('Answer Results'!P13='Tasks Mapping'!$O$15,1,0)</f>
        <v>1</v>
      </c>
      <c r="S15" s="35">
        <f>IF('Answer Results'!Q13='Tasks Mapping'!$O$16,1,0)</f>
        <v>1</v>
      </c>
      <c r="T15" s="35">
        <f>IF('Answer Results'!R13='Tasks Mapping'!$O$17,1,0)</f>
        <v>1</v>
      </c>
      <c r="U15" s="36">
        <f>IF('Answer Results'!S13='Tasks Mapping'!$O$18,1,0)</f>
        <v>1</v>
      </c>
      <c r="V15" s="35">
        <f>IF('Answer Results'!T13='Tasks Mapping'!$O$19,1,0)</f>
        <v>1</v>
      </c>
      <c r="W15" s="35">
        <f>IF('Answer Results'!U13='Tasks Mapping'!$O$20,1,0)</f>
        <v>1</v>
      </c>
      <c r="X15" s="35">
        <f>IF('Answer Results'!V13='Tasks Mapping'!$O$21,1,0)</f>
        <v>1</v>
      </c>
      <c r="Y15" s="35">
        <f>IF('Answer Results'!W13='Tasks Mapping'!$O$22,1,0)</f>
        <v>1</v>
      </c>
      <c r="Z15" s="36">
        <f>IF('Answer Results'!X13='Tasks Mapping'!$O$23,1,0)</f>
        <v>1</v>
      </c>
    </row>
    <row r="16" spans="1:26" x14ac:dyDescent="0.2">
      <c r="A16">
        <v>12</v>
      </c>
      <c r="B16">
        <v>53</v>
      </c>
      <c r="C16">
        <v>12</v>
      </c>
      <c r="D16">
        <v>53</v>
      </c>
      <c r="E16" s="13">
        <v>0</v>
      </c>
      <c r="F16" s="18">
        <v>0.1</v>
      </c>
      <c r="G16" s="35">
        <f>IF('Answer Results'!E14='Tasks Mapping'!$O$4,1,0)</f>
        <v>0</v>
      </c>
      <c r="H16" s="35">
        <f>IF('Answer Results'!F14='Tasks Mapping'!$O$5,1,0)</f>
        <v>1</v>
      </c>
      <c r="I16" s="35">
        <f>IF('Answer Results'!G14='Tasks Mapping'!$O$6,1,0)</f>
        <v>0</v>
      </c>
      <c r="J16" s="35">
        <f>IF('Answer Results'!H14='Tasks Mapping'!$O$7,1,0)</f>
        <v>0</v>
      </c>
      <c r="K16" s="36">
        <f>IF('Answer Results'!I14='Tasks Mapping'!$O$8,1,0)</f>
        <v>1</v>
      </c>
      <c r="L16" s="35">
        <f>IF('Answer Results'!J14='Tasks Mapping'!$O$9,1,0)</f>
        <v>0</v>
      </c>
      <c r="M16" s="35">
        <f>IF('Answer Results'!K14='Tasks Mapping'!$O$10,1,0)</f>
        <v>1</v>
      </c>
      <c r="N16" s="35">
        <f>IF('Answer Results'!L14='Tasks Mapping'!$O$11,1,0)</f>
        <v>0</v>
      </c>
      <c r="O16" s="35">
        <f>IF('Answer Results'!M14='Tasks Mapping'!$O$12,1,0)</f>
        <v>0</v>
      </c>
      <c r="P16" s="36">
        <f>IF('Answer Results'!N14='Tasks Mapping'!$O$13,1,0)</f>
        <v>1</v>
      </c>
      <c r="Q16" s="35">
        <f>IF('Answer Results'!O14='Tasks Mapping'!$O$14,1,0)</f>
        <v>0</v>
      </c>
      <c r="R16" s="35">
        <f>IF('Answer Results'!P14='Tasks Mapping'!$O$15,1,0)</f>
        <v>1</v>
      </c>
      <c r="S16" s="35">
        <f>IF('Answer Results'!Q14='Tasks Mapping'!$O$16,1,0)</f>
        <v>1</v>
      </c>
      <c r="T16" s="35">
        <f>IF('Answer Results'!R14='Tasks Mapping'!$O$17,1,0)</f>
        <v>1</v>
      </c>
      <c r="U16" s="36">
        <f>IF('Answer Results'!S14='Tasks Mapping'!$O$18,1,0)</f>
        <v>0</v>
      </c>
      <c r="V16" s="35">
        <f>IF('Answer Results'!T14='Tasks Mapping'!$O$19,1,0)</f>
        <v>1</v>
      </c>
      <c r="W16" s="35">
        <f>IF('Answer Results'!U14='Tasks Mapping'!$O$20,1,0)</f>
        <v>1</v>
      </c>
      <c r="X16" s="35">
        <f>IF('Answer Results'!V14='Tasks Mapping'!$O$21,1,0)</f>
        <v>1</v>
      </c>
      <c r="Y16" s="35">
        <f>IF('Answer Results'!W14='Tasks Mapping'!$O$22,1,0)</f>
        <v>1</v>
      </c>
      <c r="Z16" s="36">
        <f>IF('Answer Results'!X14='Tasks Mapping'!$O$23,1,0)</f>
        <v>1</v>
      </c>
    </row>
    <row r="17" spans="1:26" x14ac:dyDescent="0.2">
      <c r="A17">
        <v>13</v>
      </c>
      <c r="B17">
        <v>59</v>
      </c>
      <c r="C17">
        <v>13</v>
      </c>
      <c r="D17">
        <v>59</v>
      </c>
      <c r="E17" s="14">
        <v>0.47</v>
      </c>
      <c r="F17" s="18">
        <v>0.1</v>
      </c>
      <c r="G17" s="35">
        <f>IF('Answer Results'!E15='Tasks Mapping'!$O$4,1,0)</f>
        <v>0</v>
      </c>
      <c r="H17" s="35">
        <f>IF('Answer Results'!F15='Tasks Mapping'!$O$5,1,0)</f>
        <v>1</v>
      </c>
      <c r="I17" s="35">
        <f>IF('Answer Results'!G15='Tasks Mapping'!$O$6,1,0)</f>
        <v>1</v>
      </c>
      <c r="J17" s="35">
        <f>IF('Answer Results'!H15='Tasks Mapping'!$O$7,1,0)</f>
        <v>0</v>
      </c>
      <c r="K17" s="36">
        <f>IF('Answer Results'!I15='Tasks Mapping'!$O$8,1,0)</f>
        <v>1</v>
      </c>
      <c r="L17" s="35">
        <f>IF('Answer Results'!J15='Tasks Mapping'!$O$9,1,0)</f>
        <v>0</v>
      </c>
      <c r="M17" s="35">
        <f>IF('Answer Results'!K15='Tasks Mapping'!$O$10,1,0)</f>
        <v>1</v>
      </c>
      <c r="N17" s="35">
        <f>IF('Answer Results'!L15='Tasks Mapping'!$O$11,1,0)</f>
        <v>1</v>
      </c>
      <c r="O17" s="35">
        <f>IF('Answer Results'!M15='Tasks Mapping'!$O$12,1,0)</f>
        <v>0</v>
      </c>
      <c r="P17" s="36">
        <f>IF('Answer Results'!N15='Tasks Mapping'!$O$13,1,0)</f>
        <v>1</v>
      </c>
      <c r="Q17" s="35">
        <f>IF('Answer Results'!O15='Tasks Mapping'!$O$14,1,0)</f>
        <v>0</v>
      </c>
      <c r="R17" s="35">
        <f>IF('Answer Results'!P15='Tasks Mapping'!$O$15,1,0)</f>
        <v>1</v>
      </c>
      <c r="S17" s="35">
        <f>IF('Answer Results'!Q15='Tasks Mapping'!$O$16,1,0)</f>
        <v>0</v>
      </c>
      <c r="T17" s="35">
        <f>IF('Answer Results'!R15='Tasks Mapping'!$O$17,1,0)</f>
        <v>1</v>
      </c>
      <c r="U17" s="36">
        <f>IF('Answer Results'!S15='Tasks Mapping'!$O$18,1,0)</f>
        <v>1</v>
      </c>
      <c r="V17" s="35">
        <f>IF('Answer Results'!T15='Tasks Mapping'!$O$19,1,0)</f>
        <v>1</v>
      </c>
      <c r="W17" s="35">
        <f>IF('Answer Results'!U15='Tasks Mapping'!$O$20,1,0)</f>
        <v>1</v>
      </c>
      <c r="X17" s="35">
        <f>IF('Answer Results'!V15='Tasks Mapping'!$O$21,1,0)</f>
        <v>1</v>
      </c>
      <c r="Y17" s="35">
        <f>IF('Answer Results'!W15='Tasks Mapping'!$O$22,1,0)</f>
        <v>1</v>
      </c>
      <c r="Z17" s="36">
        <f>IF('Answer Results'!X15='Tasks Mapping'!$O$23,1,0)</f>
        <v>1</v>
      </c>
    </row>
    <row r="18" spans="1:26" x14ac:dyDescent="0.2">
      <c r="A18">
        <v>14</v>
      </c>
      <c r="B18">
        <v>68</v>
      </c>
      <c r="C18">
        <v>14</v>
      </c>
      <c r="D18">
        <v>68</v>
      </c>
      <c r="E18" s="14">
        <v>1</v>
      </c>
      <c r="F18" s="17">
        <v>0.72</v>
      </c>
      <c r="G18" s="35">
        <f>IF('Answer Results'!E16='Tasks Mapping'!$O$4,1,0)</f>
        <v>0</v>
      </c>
      <c r="H18" s="35">
        <f>IF('Answer Results'!F16='Tasks Mapping'!$O$5,1,0)</f>
        <v>1</v>
      </c>
      <c r="I18" s="35">
        <f>IF('Answer Results'!G16='Tasks Mapping'!$O$6,1,0)</f>
        <v>1</v>
      </c>
      <c r="J18" s="35">
        <f>IF('Answer Results'!H16='Tasks Mapping'!$O$7,1,0)</f>
        <v>0</v>
      </c>
      <c r="K18" s="36">
        <f>IF('Answer Results'!I16='Tasks Mapping'!$O$8,1,0)</f>
        <v>1</v>
      </c>
      <c r="L18" s="35">
        <f>IF('Answer Results'!J16='Tasks Mapping'!$O$9,1,0)</f>
        <v>1</v>
      </c>
      <c r="M18" s="35">
        <f>IF('Answer Results'!K16='Tasks Mapping'!$O$10,1,0)</f>
        <v>1</v>
      </c>
      <c r="N18" s="35">
        <f>IF('Answer Results'!L16='Tasks Mapping'!$O$11,1,0)</f>
        <v>0</v>
      </c>
      <c r="O18" s="35">
        <f>IF('Answer Results'!M16='Tasks Mapping'!$O$12,1,0)</f>
        <v>1</v>
      </c>
      <c r="P18" s="36">
        <f>IF('Answer Results'!N16='Tasks Mapping'!$O$13,1,0)</f>
        <v>1</v>
      </c>
      <c r="Q18" s="35">
        <f>IF('Answer Results'!O16='Tasks Mapping'!$O$14,1,0)</f>
        <v>0</v>
      </c>
      <c r="R18" s="35">
        <f>IF('Answer Results'!P16='Tasks Mapping'!$O$15,1,0)</f>
        <v>1</v>
      </c>
      <c r="S18" s="35">
        <f>IF('Answer Results'!Q16='Tasks Mapping'!$O$16,1,0)</f>
        <v>1</v>
      </c>
      <c r="T18" s="35">
        <f>IF('Answer Results'!R16='Tasks Mapping'!$O$17,1,0)</f>
        <v>1</v>
      </c>
      <c r="U18" s="36">
        <f>IF('Answer Results'!S16='Tasks Mapping'!$O$18,1,0)</f>
        <v>0</v>
      </c>
      <c r="V18" s="35">
        <f>IF('Answer Results'!T16='Tasks Mapping'!$O$19,1,0)</f>
        <v>1</v>
      </c>
      <c r="W18" s="35">
        <f>IF('Answer Results'!U16='Tasks Mapping'!$O$20,1,0)</f>
        <v>1</v>
      </c>
      <c r="X18" s="35">
        <f>IF('Answer Results'!V16='Tasks Mapping'!$O$21,1,0)</f>
        <v>1</v>
      </c>
      <c r="Y18" s="35">
        <f>IF('Answer Results'!W16='Tasks Mapping'!$O$22,1,0)</f>
        <v>1</v>
      </c>
      <c r="Z18" s="36">
        <f>IF('Answer Results'!X16='Tasks Mapping'!$O$23,1,0)</f>
        <v>1</v>
      </c>
    </row>
    <row r="19" spans="1:26" x14ac:dyDescent="0.2">
      <c r="A19">
        <v>15</v>
      </c>
      <c r="B19">
        <v>73</v>
      </c>
      <c r="C19">
        <v>15</v>
      </c>
      <c r="D19">
        <v>73</v>
      </c>
      <c r="E19" s="13">
        <v>0</v>
      </c>
      <c r="F19" s="18">
        <v>0.09</v>
      </c>
      <c r="G19" s="35">
        <f>IF('Answer Results'!E17='Tasks Mapping'!$O$4,1,0)</f>
        <v>0</v>
      </c>
      <c r="H19" s="35">
        <f>IF('Answer Results'!F17='Tasks Mapping'!$O$5,1,0)</f>
        <v>1</v>
      </c>
      <c r="I19" s="35">
        <f>IF('Answer Results'!G17='Tasks Mapping'!$O$6,1,0)</f>
        <v>1</v>
      </c>
      <c r="J19" s="35">
        <f>IF('Answer Results'!H17='Tasks Mapping'!$O$7,1,0)</f>
        <v>0</v>
      </c>
      <c r="K19" s="36">
        <f>IF('Answer Results'!I17='Tasks Mapping'!$O$8,1,0)</f>
        <v>1</v>
      </c>
      <c r="L19" s="35">
        <f>IF('Answer Results'!J17='Tasks Mapping'!$O$9,1,0)</f>
        <v>1</v>
      </c>
      <c r="M19" s="35">
        <f>IF('Answer Results'!K17='Tasks Mapping'!$O$10,1,0)</f>
        <v>0</v>
      </c>
      <c r="N19" s="35">
        <f>IF('Answer Results'!L17='Tasks Mapping'!$O$11,1,0)</f>
        <v>1</v>
      </c>
      <c r="O19" s="35">
        <f>IF('Answer Results'!M17='Tasks Mapping'!$O$12,1,0)</f>
        <v>0</v>
      </c>
      <c r="P19" s="36">
        <f>IF('Answer Results'!N17='Tasks Mapping'!$O$13,1,0)</f>
        <v>1</v>
      </c>
      <c r="Q19" s="35">
        <f>IF('Answer Results'!O17='Tasks Mapping'!$O$14,1,0)</f>
        <v>0</v>
      </c>
      <c r="R19" s="35">
        <f>IF('Answer Results'!P17='Tasks Mapping'!$O$15,1,0)</f>
        <v>1</v>
      </c>
      <c r="S19" s="35">
        <f>IF('Answer Results'!Q17='Tasks Mapping'!$O$16,1,0)</f>
        <v>1</v>
      </c>
      <c r="T19" s="35">
        <f>IF('Answer Results'!R17='Tasks Mapping'!$O$17,1,0)</f>
        <v>1</v>
      </c>
      <c r="U19" s="36">
        <f>IF('Answer Results'!S17='Tasks Mapping'!$O$18,1,0)</f>
        <v>1</v>
      </c>
      <c r="V19" s="35">
        <f>IF('Answer Results'!T17='Tasks Mapping'!$O$19,1,0)</f>
        <v>1</v>
      </c>
      <c r="W19" s="35">
        <f>IF('Answer Results'!U17='Tasks Mapping'!$O$20,1,0)</f>
        <v>1</v>
      </c>
      <c r="X19" s="35">
        <f>IF('Answer Results'!V17='Tasks Mapping'!$O$21,1,0)</f>
        <v>1</v>
      </c>
      <c r="Y19" s="35">
        <f>IF('Answer Results'!W17='Tasks Mapping'!$O$22,1,0)</f>
        <v>1</v>
      </c>
      <c r="Z19" s="36">
        <f>IF('Answer Results'!X17='Tasks Mapping'!$O$23,1,0)</f>
        <v>1</v>
      </c>
    </row>
    <row r="20" spans="1:26" x14ac:dyDescent="0.2">
      <c r="A20">
        <v>16</v>
      </c>
      <c r="B20">
        <v>75</v>
      </c>
      <c r="C20">
        <v>16</v>
      </c>
      <c r="D20">
        <v>75</v>
      </c>
      <c r="E20" s="13">
        <v>0</v>
      </c>
      <c r="F20" s="18">
        <v>0.09</v>
      </c>
      <c r="G20" s="35">
        <f>IF('Answer Results'!E18='Tasks Mapping'!$O$4,1,0)</f>
        <v>0</v>
      </c>
      <c r="H20" s="35">
        <f>IF('Answer Results'!F18='Tasks Mapping'!$O$5,1,0)</f>
        <v>1</v>
      </c>
      <c r="I20" s="35">
        <f>IF('Answer Results'!G18='Tasks Mapping'!$O$6,1,0)</f>
        <v>1</v>
      </c>
      <c r="J20" s="35">
        <f>IF('Answer Results'!H18='Tasks Mapping'!$O$7,1,0)</f>
        <v>0</v>
      </c>
      <c r="K20" s="36">
        <f>IF('Answer Results'!I18='Tasks Mapping'!$O$8,1,0)</f>
        <v>1</v>
      </c>
      <c r="L20" s="35">
        <f>IF('Answer Results'!J18='Tasks Mapping'!$O$9,1,0)</f>
        <v>1</v>
      </c>
      <c r="M20" s="35">
        <f>IF('Answer Results'!K18='Tasks Mapping'!$O$10,1,0)</f>
        <v>1</v>
      </c>
      <c r="N20" s="35">
        <f>IF('Answer Results'!L18='Tasks Mapping'!$O$11,1,0)</f>
        <v>0</v>
      </c>
      <c r="O20" s="35">
        <f>IF('Answer Results'!M18='Tasks Mapping'!$O$12,1,0)</f>
        <v>0</v>
      </c>
      <c r="P20" s="36">
        <f>IF('Answer Results'!N18='Tasks Mapping'!$O$13,1,0)</f>
        <v>1</v>
      </c>
      <c r="Q20" s="35">
        <f>IF('Answer Results'!O18='Tasks Mapping'!$O$14,1,0)</f>
        <v>1</v>
      </c>
      <c r="R20" s="35">
        <f>IF('Answer Results'!P18='Tasks Mapping'!$O$15,1,0)</f>
        <v>1</v>
      </c>
      <c r="S20" s="35">
        <f>IF('Answer Results'!Q18='Tasks Mapping'!$O$16,1,0)</f>
        <v>1</v>
      </c>
      <c r="T20" s="35">
        <f>IF('Answer Results'!R18='Tasks Mapping'!$O$17,1,0)</f>
        <v>1</v>
      </c>
      <c r="U20" s="36">
        <f>IF('Answer Results'!S18='Tasks Mapping'!$O$18,1,0)</f>
        <v>1</v>
      </c>
      <c r="V20" s="35">
        <f>IF('Answer Results'!T18='Tasks Mapping'!$O$19,1,0)</f>
        <v>1</v>
      </c>
      <c r="W20" s="35">
        <f>IF('Answer Results'!U18='Tasks Mapping'!$O$20,1,0)</f>
        <v>1</v>
      </c>
      <c r="X20" s="35">
        <f>IF('Answer Results'!V18='Tasks Mapping'!$O$21,1,0)</f>
        <v>1</v>
      </c>
      <c r="Y20" s="35">
        <f>IF('Answer Results'!W18='Tasks Mapping'!$O$22,1,0)</f>
        <v>1</v>
      </c>
      <c r="Z20" s="36">
        <f>IF('Answer Results'!X18='Tasks Mapping'!$O$23,1,0)</f>
        <v>1</v>
      </c>
    </row>
    <row r="21" spans="1:26" x14ac:dyDescent="0.2">
      <c r="A21">
        <v>17</v>
      </c>
      <c r="B21">
        <v>76</v>
      </c>
      <c r="C21">
        <v>17</v>
      </c>
      <c r="D21">
        <v>76</v>
      </c>
      <c r="E21" s="14">
        <v>0.47</v>
      </c>
      <c r="F21" s="17">
        <v>0.72</v>
      </c>
      <c r="G21" s="35">
        <f>IF('Answer Results'!E19='Tasks Mapping'!$O$4,1,0)</f>
        <v>0</v>
      </c>
      <c r="H21" s="35">
        <f>IF('Answer Results'!F19='Tasks Mapping'!$O$5,1,0)</f>
        <v>1</v>
      </c>
      <c r="I21" s="35">
        <f>IF('Answer Results'!G19='Tasks Mapping'!$O$6,1,0)</f>
        <v>1</v>
      </c>
      <c r="J21" s="35">
        <f>IF('Answer Results'!H19='Tasks Mapping'!$O$7,1,0)</f>
        <v>0</v>
      </c>
      <c r="K21" s="36">
        <f>IF('Answer Results'!I19='Tasks Mapping'!$O$8,1,0)</f>
        <v>1</v>
      </c>
      <c r="L21" s="35">
        <f>IF('Answer Results'!J19='Tasks Mapping'!$O$9,1,0)</f>
        <v>1</v>
      </c>
      <c r="M21" s="35">
        <f>IF('Answer Results'!K19='Tasks Mapping'!$O$10,1,0)</f>
        <v>1</v>
      </c>
      <c r="N21" s="35">
        <f>IF('Answer Results'!L19='Tasks Mapping'!$O$11,1,0)</f>
        <v>1</v>
      </c>
      <c r="O21" s="35">
        <f>IF('Answer Results'!M19='Tasks Mapping'!$O$12,1,0)</f>
        <v>1</v>
      </c>
      <c r="P21" s="36">
        <f>IF('Answer Results'!N19='Tasks Mapping'!$O$13,1,0)</f>
        <v>1</v>
      </c>
      <c r="Q21" s="35">
        <f>IF('Answer Results'!O19='Tasks Mapping'!$O$14,1,0)</f>
        <v>1</v>
      </c>
      <c r="R21" s="35">
        <f>IF('Answer Results'!P19='Tasks Mapping'!$O$15,1,0)</f>
        <v>1</v>
      </c>
      <c r="S21" s="35">
        <f>IF('Answer Results'!Q19='Tasks Mapping'!$O$16,1,0)</f>
        <v>1</v>
      </c>
      <c r="T21" s="35">
        <f>IF('Answer Results'!R19='Tasks Mapping'!$O$17,1,0)</f>
        <v>1</v>
      </c>
      <c r="U21" s="36">
        <f>IF('Answer Results'!S19='Tasks Mapping'!$O$18,1,0)</f>
        <v>1</v>
      </c>
      <c r="V21" s="35">
        <f>IF('Answer Results'!T19='Tasks Mapping'!$O$19,1,0)</f>
        <v>1</v>
      </c>
      <c r="W21" s="35">
        <f>IF('Answer Results'!U19='Tasks Mapping'!$O$20,1,0)</f>
        <v>1</v>
      </c>
      <c r="X21" s="35">
        <f>IF('Answer Results'!V19='Tasks Mapping'!$O$21,1,0)</f>
        <v>1</v>
      </c>
      <c r="Y21" s="35">
        <f>IF('Answer Results'!W19='Tasks Mapping'!$O$22,1,0)</f>
        <v>1</v>
      </c>
      <c r="Z21" s="36">
        <f>IF('Answer Results'!X19='Tasks Mapping'!$O$23,1,0)</f>
        <v>1</v>
      </c>
    </row>
    <row r="22" spans="1:26" x14ac:dyDescent="0.2">
      <c r="A22">
        <v>18</v>
      </c>
      <c r="B22">
        <v>79</v>
      </c>
      <c r="C22">
        <v>18</v>
      </c>
      <c r="D22">
        <v>79</v>
      </c>
      <c r="E22" s="13">
        <v>-0.4</v>
      </c>
      <c r="F22" s="18">
        <v>-0.3</v>
      </c>
      <c r="G22" s="35">
        <f>IF('Answer Results'!E20='Tasks Mapping'!$O$4,1,0)</f>
        <v>0</v>
      </c>
      <c r="H22" s="35">
        <f>IF('Answer Results'!F20='Tasks Mapping'!$O$5,1,0)</f>
        <v>1</v>
      </c>
      <c r="I22" s="35">
        <f>IF('Answer Results'!G20='Tasks Mapping'!$O$6,1,0)</f>
        <v>0</v>
      </c>
      <c r="J22" s="35">
        <f>IF('Answer Results'!H20='Tasks Mapping'!$O$7,1,0)</f>
        <v>0</v>
      </c>
      <c r="K22" s="36">
        <f>IF('Answer Results'!I20='Tasks Mapping'!$O$8,1,0)</f>
        <v>1</v>
      </c>
      <c r="L22" s="35">
        <f>IF('Answer Results'!J20='Tasks Mapping'!$O$9,1,0)</f>
        <v>1</v>
      </c>
      <c r="M22" s="35">
        <f>IF('Answer Results'!K20='Tasks Mapping'!$O$10,1,0)</f>
        <v>1</v>
      </c>
      <c r="N22" s="35">
        <f>IF('Answer Results'!L20='Tasks Mapping'!$O$11,1,0)</f>
        <v>1</v>
      </c>
      <c r="O22" s="35">
        <f>IF('Answer Results'!M20='Tasks Mapping'!$O$12,1,0)</f>
        <v>1</v>
      </c>
      <c r="P22" s="36">
        <f>IF('Answer Results'!N20='Tasks Mapping'!$O$13,1,0)</f>
        <v>0</v>
      </c>
      <c r="Q22" s="35">
        <f>IF('Answer Results'!O20='Tasks Mapping'!$O$14,1,0)</f>
        <v>0</v>
      </c>
      <c r="R22" s="35">
        <f>IF('Answer Results'!P20='Tasks Mapping'!$O$15,1,0)</f>
        <v>1</v>
      </c>
      <c r="S22" s="35">
        <f>IF('Answer Results'!Q20='Tasks Mapping'!$O$16,1,0)</f>
        <v>0</v>
      </c>
      <c r="T22" s="35">
        <f>IF('Answer Results'!R20='Tasks Mapping'!$O$17,1,0)</f>
        <v>1</v>
      </c>
      <c r="U22" s="36">
        <f>IF('Answer Results'!S20='Tasks Mapping'!$O$18,1,0)</f>
        <v>1</v>
      </c>
      <c r="V22" s="35">
        <f>IF('Answer Results'!T20='Tasks Mapping'!$O$19,1,0)</f>
        <v>1</v>
      </c>
      <c r="W22" s="35">
        <f>IF('Answer Results'!U20='Tasks Mapping'!$O$20,1,0)</f>
        <v>1</v>
      </c>
      <c r="X22" s="35">
        <f>IF('Answer Results'!V20='Tasks Mapping'!$O$21,1,0)</f>
        <v>1</v>
      </c>
      <c r="Y22" s="35">
        <f>IF('Answer Results'!W20='Tasks Mapping'!$O$22,1,0)</f>
        <v>1</v>
      </c>
      <c r="Z22" s="36">
        <f>IF('Answer Results'!X20='Tasks Mapping'!$O$23,1,0)</f>
        <v>1</v>
      </c>
    </row>
    <row r="23" spans="1:26" x14ac:dyDescent="0.2">
      <c r="A23">
        <v>19</v>
      </c>
      <c r="B23">
        <v>80</v>
      </c>
      <c r="C23">
        <v>19</v>
      </c>
      <c r="D23">
        <v>80</v>
      </c>
      <c r="E23" s="13">
        <v>-0.43</v>
      </c>
      <c r="F23" s="18">
        <v>-0.1</v>
      </c>
      <c r="G23" s="35">
        <f>IF('Answer Results'!E21='Tasks Mapping'!$O$4,1,0)</f>
        <v>0</v>
      </c>
      <c r="H23" s="35">
        <f>IF('Answer Results'!F21='Tasks Mapping'!$O$5,1,0)</f>
        <v>1</v>
      </c>
      <c r="I23" s="35">
        <f>IF('Answer Results'!G21='Tasks Mapping'!$O$6,1,0)</f>
        <v>1</v>
      </c>
      <c r="J23" s="35">
        <f>IF('Answer Results'!H21='Tasks Mapping'!$O$7,1,0)</f>
        <v>1</v>
      </c>
      <c r="K23" s="36">
        <f>IF('Answer Results'!I21='Tasks Mapping'!$O$8,1,0)</f>
        <v>1</v>
      </c>
      <c r="L23" s="35">
        <f>IF('Answer Results'!J21='Tasks Mapping'!$O$9,1,0)</f>
        <v>1</v>
      </c>
      <c r="M23" s="35">
        <f>IF('Answer Results'!K21='Tasks Mapping'!$O$10,1,0)</f>
        <v>1</v>
      </c>
      <c r="N23" s="35">
        <f>IF('Answer Results'!L21='Tasks Mapping'!$O$11,1,0)</f>
        <v>1</v>
      </c>
      <c r="O23" s="35">
        <f>IF('Answer Results'!M21='Tasks Mapping'!$O$12,1,0)</f>
        <v>1</v>
      </c>
      <c r="P23" s="36">
        <f>IF('Answer Results'!N21='Tasks Mapping'!$O$13,1,0)</f>
        <v>1</v>
      </c>
      <c r="Q23" s="35">
        <f>IF('Answer Results'!O21='Tasks Mapping'!$O$14,1,0)</f>
        <v>0</v>
      </c>
      <c r="R23" s="35">
        <f>IF('Answer Results'!P21='Tasks Mapping'!$O$15,1,0)</f>
        <v>1</v>
      </c>
      <c r="S23" s="35">
        <f>IF('Answer Results'!Q21='Tasks Mapping'!$O$16,1,0)</f>
        <v>1</v>
      </c>
      <c r="T23" s="35">
        <f>IF('Answer Results'!R21='Tasks Mapping'!$O$17,1,0)</f>
        <v>1</v>
      </c>
      <c r="U23" s="36">
        <f>IF('Answer Results'!S21='Tasks Mapping'!$O$18,1,0)</f>
        <v>1</v>
      </c>
      <c r="V23" s="35">
        <f>IF('Answer Results'!T21='Tasks Mapping'!$O$19,1,0)</f>
        <v>1</v>
      </c>
      <c r="W23" s="35">
        <f>IF('Answer Results'!U21='Tasks Mapping'!$O$20,1,0)</f>
        <v>1</v>
      </c>
      <c r="X23" s="35">
        <f>IF('Answer Results'!V21='Tasks Mapping'!$O$21,1,0)</f>
        <v>1</v>
      </c>
      <c r="Y23" s="35">
        <f>IF('Answer Results'!W21='Tasks Mapping'!$O$22,1,0)</f>
        <v>1</v>
      </c>
      <c r="Z23" s="36">
        <f>IF('Answer Results'!X21='Tasks Mapping'!$O$23,1,0)</f>
        <v>1</v>
      </c>
    </row>
    <row r="24" spans="1:26" x14ac:dyDescent="0.2">
      <c r="A24">
        <v>20</v>
      </c>
      <c r="B24">
        <v>82</v>
      </c>
      <c r="C24">
        <v>20</v>
      </c>
      <c r="D24">
        <v>82</v>
      </c>
      <c r="E24" s="13">
        <v>0.47</v>
      </c>
      <c r="F24" s="17">
        <v>0.72</v>
      </c>
      <c r="G24" s="35">
        <f>IF('Answer Results'!E22='Tasks Mapping'!$O$4,1,0)</f>
        <v>1</v>
      </c>
      <c r="H24" s="35">
        <f>IF('Answer Results'!F22='Tasks Mapping'!$O$5,1,0)</f>
        <v>1</v>
      </c>
      <c r="I24" s="35">
        <f>IF('Answer Results'!G22='Tasks Mapping'!$O$6,1,0)</f>
        <v>0</v>
      </c>
      <c r="J24" s="35">
        <f>IF('Answer Results'!H22='Tasks Mapping'!$O$7,1,0)</f>
        <v>0</v>
      </c>
      <c r="K24" s="36">
        <f>IF('Answer Results'!I22='Tasks Mapping'!$O$8,1,0)</f>
        <v>1</v>
      </c>
      <c r="L24" s="35">
        <f>IF('Answer Results'!J22='Tasks Mapping'!$O$9,1,0)</f>
        <v>0</v>
      </c>
      <c r="M24" s="35">
        <f>IF('Answer Results'!K22='Tasks Mapping'!$O$10,1,0)</f>
        <v>0</v>
      </c>
      <c r="N24" s="35">
        <f>IF('Answer Results'!L22='Tasks Mapping'!$O$11,1,0)</f>
        <v>1</v>
      </c>
      <c r="O24" s="35">
        <f>IF('Answer Results'!M22='Tasks Mapping'!$O$12,1,0)</f>
        <v>0</v>
      </c>
      <c r="P24" s="36">
        <f>IF('Answer Results'!N22='Tasks Mapping'!$O$13,1,0)</f>
        <v>1</v>
      </c>
      <c r="Q24" s="35">
        <f>IF('Answer Results'!O22='Tasks Mapping'!$O$14,1,0)</f>
        <v>1</v>
      </c>
      <c r="R24" s="35">
        <f>IF('Answer Results'!P22='Tasks Mapping'!$O$15,1,0)</f>
        <v>1</v>
      </c>
      <c r="S24" s="35">
        <f>IF('Answer Results'!Q22='Tasks Mapping'!$O$16,1,0)</f>
        <v>1</v>
      </c>
      <c r="T24" s="35">
        <f>IF('Answer Results'!R22='Tasks Mapping'!$O$17,1,0)</f>
        <v>1</v>
      </c>
      <c r="U24" s="36">
        <f>IF('Answer Results'!S22='Tasks Mapping'!$O$18,1,0)</f>
        <v>1</v>
      </c>
      <c r="V24" s="35">
        <f>IF('Answer Results'!T22='Tasks Mapping'!$O$19,1,0)</f>
        <v>1</v>
      </c>
      <c r="W24" s="35">
        <f>IF('Answer Results'!U22='Tasks Mapping'!$O$20,1,0)</f>
        <v>1</v>
      </c>
      <c r="X24" s="35">
        <f>IF('Answer Results'!V22='Tasks Mapping'!$O$21,1,0)</f>
        <v>1</v>
      </c>
      <c r="Y24" s="35">
        <f>IF('Answer Results'!W22='Tasks Mapping'!$O$22,1,0)</f>
        <v>1</v>
      </c>
      <c r="Z24" s="36">
        <f>IF('Answer Results'!X22='Tasks Mapping'!$O$23,1,0)</f>
        <v>1</v>
      </c>
    </row>
    <row r="25" spans="1:26" x14ac:dyDescent="0.2">
      <c r="A25">
        <v>21</v>
      </c>
      <c r="B25">
        <v>83</v>
      </c>
      <c r="C25">
        <v>21</v>
      </c>
      <c r="D25">
        <v>83</v>
      </c>
      <c r="E25" s="13">
        <v>-0.43</v>
      </c>
      <c r="F25" s="18">
        <v>0.09</v>
      </c>
      <c r="G25" s="35">
        <f>IF('Answer Results'!E23='Tasks Mapping'!$O$4,1,0)</f>
        <v>0</v>
      </c>
      <c r="H25" s="35">
        <f>IF('Answer Results'!F23='Tasks Mapping'!$O$5,1,0)</f>
        <v>1</v>
      </c>
      <c r="I25" s="35">
        <f>IF('Answer Results'!G23='Tasks Mapping'!$O$6,1,0)</f>
        <v>1</v>
      </c>
      <c r="J25" s="35">
        <f>IF('Answer Results'!H23='Tasks Mapping'!$O$7,1,0)</f>
        <v>0</v>
      </c>
      <c r="K25" s="36">
        <f>IF('Answer Results'!I23='Tasks Mapping'!$O$8,1,0)</f>
        <v>0</v>
      </c>
      <c r="L25" s="35">
        <f>IF('Answer Results'!J23='Tasks Mapping'!$O$9,1,0)</f>
        <v>1</v>
      </c>
      <c r="M25" s="35">
        <f>IF('Answer Results'!K23='Tasks Mapping'!$O$10,1,0)</f>
        <v>0</v>
      </c>
      <c r="N25" s="35">
        <f>IF('Answer Results'!L23='Tasks Mapping'!$O$11,1,0)</f>
        <v>0</v>
      </c>
      <c r="O25" s="35">
        <f>IF('Answer Results'!M23='Tasks Mapping'!$O$12,1,0)</f>
        <v>0</v>
      </c>
      <c r="P25" s="36">
        <f>IF('Answer Results'!N23='Tasks Mapping'!$O$13,1,0)</f>
        <v>1</v>
      </c>
      <c r="Q25" s="35">
        <f>IF('Answer Results'!O23='Tasks Mapping'!$O$14,1,0)</f>
        <v>0</v>
      </c>
      <c r="R25" s="35">
        <f>IF('Answer Results'!P23='Tasks Mapping'!$O$15,1,0)</f>
        <v>1</v>
      </c>
      <c r="S25" s="35">
        <f>IF('Answer Results'!Q23='Tasks Mapping'!$O$16,1,0)</f>
        <v>0</v>
      </c>
      <c r="T25" s="35">
        <f>IF('Answer Results'!R23='Tasks Mapping'!$O$17,1,0)</f>
        <v>1</v>
      </c>
      <c r="U25" s="36">
        <f>IF('Answer Results'!S23='Tasks Mapping'!$O$18,1,0)</f>
        <v>1</v>
      </c>
      <c r="V25" s="35">
        <f>IF('Answer Results'!T23='Tasks Mapping'!$O$19,1,0)</f>
        <v>0</v>
      </c>
      <c r="W25" s="35">
        <f>IF('Answer Results'!U23='Tasks Mapping'!$O$20,1,0)</f>
        <v>1</v>
      </c>
      <c r="X25" s="35">
        <f>IF('Answer Results'!V23='Tasks Mapping'!$O$21,1,0)</f>
        <v>1</v>
      </c>
      <c r="Y25" s="35">
        <f>IF('Answer Results'!W23='Tasks Mapping'!$O$22,1,0)</f>
        <v>0</v>
      </c>
      <c r="Z25" s="36">
        <f>IF('Answer Results'!X23='Tasks Mapping'!$O$23,1,0)</f>
        <v>1</v>
      </c>
    </row>
    <row r="26" spans="1:26" x14ac:dyDescent="0.2">
      <c r="A26">
        <v>22</v>
      </c>
      <c r="B26">
        <v>86</v>
      </c>
      <c r="C26">
        <v>22</v>
      </c>
      <c r="D26">
        <v>86</v>
      </c>
      <c r="E26" s="13">
        <v>0</v>
      </c>
      <c r="F26" s="17">
        <v>0.72</v>
      </c>
      <c r="G26" s="35">
        <f>IF('Answer Results'!E24='Tasks Mapping'!$O$4,1,0)</f>
        <v>0</v>
      </c>
      <c r="H26" s="35">
        <f>IF('Answer Results'!F24='Tasks Mapping'!$O$5,1,0)</f>
        <v>1</v>
      </c>
      <c r="I26" s="35">
        <f>IF('Answer Results'!G24='Tasks Mapping'!$O$6,1,0)</f>
        <v>0</v>
      </c>
      <c r="J26" s="35">
        <f>IF('Answer Results'!H24='Tasks Mapping'!$O$7,1,0)</f>
        <v>1</v>
      </c>
      <c r="K26" s="36">
        <f>IF('Answer Results'!I24='Tasks Mapping'!$O$8,1,0)</f>
        <v>1</v>
      </c>
      <c r="L26" s="35">
        <f>IF('Answer Results'!J24='Tasks Mapping'!$O$9,1,0)</f>
        <v>1</v>
      </c>
      <c r="M26" s="35">
        <f>IF('Answer Results'!K24='Tasks Mapping'!$O$10,1,0)</f>
        <v>1</v>
      </c>
      <c r="N26" s="35">
        <f>IF('Answer Results'!L24='Tasks Mapping'!$O$11,1,0)</f>
        <v>0</v>
      </c>
      <c r="O26" s="35">
        <f>IF('Answer Results'!M24='Tasks Mapping'!$O$12,1,0)</f>
        <v>1</v>
      </c>
      <c r="P26" s="36">
        <f>IF('Answer Results'!N24='Tasks Mapping'!$O$13,1,0)</f>
        <v>1</v>
      </c>
      <c r="Q26" s="35">
        <f>IF('Answer Results'!O24='Tasks Mapping'!$O$14,1,0)</f>
        <v>0</v>
      </c>
      <c r="R26" s="35">
        <f>IF('Answer Results'!P24='Tasks Mapping'!$O$15,1,0)</f>
        <v>1</v>
      </c>
      <c r="S26" s="35">
        <f>IF('Answer Results'!Q24='Tasks Mapping'!$O$16,1,0)</f>
        <v>1</v>
      </c>
      <c r="T26" s="35">
        <f>IF('Answer Results'!R24='Tasks Mapping'!$O$17,1,0)</f>
        <v>1</v>
      </c>
      <c r="U26" s="36">
        <f>IF('Answer Results'!S24='Tasks Mapping'!$O$18,1,0)</f>
        <v>1</v>
      </c>
      <c r="V26" s="35">
        <f>IF('Answer Results'!T24='Tasks Mapping'!$O$19,1,0)</f>
        <v>1</v>
      </c>
      <c r="W26" s="35">
        <f>IF('Answer Results'!U24='Tasks Mapping'!$O$20,1,0)</f>
        <v>1</v>
      </c>
      <c r="X26" s="35">
        <f>IF('Answer Results'!V24='Tasks Mapping'!$O$21,1,0)</f>
        <v>1</v>
      </c>
      <c r="Y26" s="35">
        <f>IF('Answer Results'!W24='Tasks Mapping'!$O$22,1,0)</f>
        <v>0</v>
      </c>
      <c r="Z26" s="36">
        <f>IF('Answer Results'!X24='Tasks Mapping'!$O$23,1,0)</f>
        <v>1</v>
      </c>
    </row>
    <row r="27" spans="1:26" x14ac:dyDescent="0.2">
      <c r="A27">
        <v>23</v>
      </c>
      <c r="B27">
        <v>89</v>
      </c>
      <c r="C27">
        <v>23</v>
      </c>
      <c r="D27">
        <v>89</v>
      </c>
      <c r="E27" s="13">
        <v>0</v>
      </c>
      <c r="F27" s="18">
        <v>0.09</v>
      </c>
      <c r="G27" s="35">
        <f>IF('Answer Results'!E25='Tasks Mapping'!$O$4,1,0)</f>
        <v>0</v>
      </c>
      <c r="H27" s="35">
        <f>IF('Answer Results'!F25='Tasks Mapping'!$O$5,1,0)</f>
        <v>1</v>
      </c>
      <c r="I27" s="35">
        <f>IF('Answer Results'!G25='Tasks Mapping'!$O$6,1,0)</f>
        <v>1</v>
      </c>
      <c r="J27" s="35">
        <f>IF('Answer Results'!H25='Tasks Mapping'!$O$7,1,0)</f>
        <v>1</v>
      </c>
      <c r="K27" s="36">
        <f>IF('Answer Results'!I25='Tasks Mapping'!$O$8,1,0)</f>
        <v>1</v>
      </c>
      <c r="L27" s="35">
        <f>IF('Answer Results'!J25='Tasks Mapping'!$O$9,1,0)</f>
        <v>0</v>
      </c>
      <c r="M27" s="35">
        <f>IF('Answer Results'!K25='Tasks Mapping'!$O$10,1,0)</f>
        <v>1</v>
      </c>
      <c r="N27" s="35">
        <f>IF('Answer Results'!L25='Tasks Mapping'!$O$11,1,0)</f>
        <v>1</v>
      </c>
      <c r="O27" s="35">
        <f>IF('Answer Results'!M25='Tasks Mapping'!$O$12,1,0)</f>
        <v>1</v>
      </c>
      <c r="P27" s="36">
        <f>IF('Answer Results'!N25='Tasks Mapping'!$O$13,1,0)</f>
        <v>1</v>
      </c>
      <c r="Q27" s="35">
        <f>IF('Answer Results'!O25='Tasks Mapping'!$O$14,1,0)</f>
        <v>0</v>
      </c>
      <c r="R27" s="35">
        <f>IF('Answer Results'!P25='Tasks Mapping'!$O$15,1,0)</f>
        <v>1</v>
      </c>
      <c r="S27" s="35">
        <f>IF('Answer Results'!Q25='Tasks Mapping'!$O$16,1,0)</f>
        <v>1</v>
      </c>
      <c r="T27" s="35">
        <f>IF('Answer Results'!R25='Tasks Mapping'!$O$17,1,0)</f>
        <v>1</v>
      </c>
      <c r="U27" s="36">
        <f>IF('Answer Results'!S25='Tasks Mapping'!$O$18,1,0)</f>
        <v>1</v>
      </c>
      <c r="V27" s="35">
        <f>IF('Answer Results'!T25='Tasks Mapping'!$O$19,1,0)</f>
        <v>1</v>
      </c>
      <c r="W27" s="35">
        <f>IF('Answer Results'!U25='Tasks Mapping'!$O$20,1,0)</f>
        <v>1</v>
      </c>
      <c r="X27" s="35">
        <f>IF('Answer Results'!V25='Tasks Mapping'!$O$21,1,0)</f>
        <v>1</v>
      </c>
      <c r="Y27" s="35">
        <f>IF('Answer Results'!W25='Tasks Mapping'!$O$22,1,0)</f>
        <v>1</v>
      </c>
      <c r="Z27" s="36">
        <f>IF('Answer Results'!X25='Tasks Mapping'!$O$23,1,0)</f>
        <v>1</v>
      </c>
    </row>
    <row r="28" spans="1:26" x14ac:dyDescent="0.2">
      <c r="A28">
        <v>24</v>
      </c>
      <c r="B28">
        <v>95</v>
      </c>
      <c r="C28">
        <v>24</v>
      </c>
      <c r="D28">
        <v>95</v>
      </c>
      <c r="E28" s="14">
        <v>1</v>
      </c>
      <c r="F28" s="17">
        <v>0.72</v>
      </c>
      <c r="G28" s="35">
        <f>IF('Answer Results'!E26='Tasks Mapping'!$O$4,1,0)</f>
        <v>0</v>
      </c>
      <c r="H28" s="35">
        <f>IF('Answer Results'!F26='Tasks Mapping'!$O$5,1,0)</f>
        <v>1</v>
      </c>
      <c r="I28" s="35">
        <f>IF('Answer Results'!G26='Tasks Mapping'!$O$6,1,0)</f>
        <v>0</v>
      </c>
      <c r="J28" s="35">
        <f>IF('Answer Results'!H26='Tasks Mapping'!$O$7,1,0)</f>
        <v>0</v>
      </c>
      <c r="K28" s="36">
        <f>IF('Answer Results'!I26='Tasks Mapping'!$O$8,1,0)</f>
        <v>1</v>
      </c>
      <c r="L28" s="35">
        <f>IF('Answer Results'!J26='Tasks Mapping'!$O$9,1,0)</f>
        <v>1</v>
      </c>
      <c r="M28" s="35">
        <f>IF('Answer Results'!K26='Tasks Mapping'!$O$10,1,0)</f>
        <v>1</v>
      </c>
      <c r="N28" s="35">
        <f>IF('Answer Results'!L26='Tasks Mapping'!$O$11,1,0)</f>
        <v>0</v>
      </c>
      <c r="O28" s="35">
        <f>IF('Answer Results'!M26='Tasks Mapping'!$O$12,1,0)</f>
        <v>0</v>
      </c>
      <c r="P28" s="36">
        <f>IF('Answer Results'!N26='Tasks Mapping'!$O$13,1,0)</f>
        <v>1</v>
      </c>
      <c r="Q28" s="35">
        <f>IF('Answer Results'!O26='Tasks Mapping'!$O$14,1,0)</f>
        <v>1</v>
      </c>
      <c r="R28" s="35">
        <f>IF('Answer Results'!P26='Tasks Mapping'!$O$15,1,0)</f>
        <v>1</v>
      </c>
      <c r="S28" s="35">
        <f>IF('Answer Results'!Q26='Tasks Mapping'!$O$16,1,0)</f>
        <v>1</v>
      </c>
      <c r="T28" s="35">
        <f>IF('Answer Results'!R26='Tasks Mapping'!$O$17,1,0)</f>
        <v>1</v>
      </c>
      <c r="U28" s="36">
        <f>IF('Answer Results'!S26='Tasks Mapping'!$O$18,1,0)</f>
        <v>1</v>
      </c>
      <c r="V28" s="35">
        <f>IF('Answer Results'!T26='Tasks Mapping'!$O$19,1,0)</f>
        <v>1</v>
      </c>
      <c r="W28" s="35">
        <f>IF('Answer Results'!U26='Tasks Mapping'!$O$20,1,0)</f>
        <v>1</v>
      </c>
      <c r="X28" s="35">
        <f>IF('Answer Results'!V26='Tasks Mapping'!$O$21,1,0)</f>
        <v>1</v>
      </c>
      <c r="Y28" s="35">
        <f>IF('Answer Results'!W26='Tasks Mapping'!$O$22,1,0)</f>
        <v>1</v>
      </c>
      <c r="Z28" s="36">
        <f>IF('Answer Results'!X26='Tasks Mapping'!$O$23,1,0)</f>
        <v>1</v>
      </c>
    </row>
    <row r="29" spans="1:26" x14ac:dyDescent="0.2">
      <c r="A29">
        <v>25</v>
      </c>
      <c r="B29">
        <v>98</v>
      </c>
      <c r="C29">
        <v>25</v>
      </c>
      <c r="D29">
        <v>98</v>
      </c>
      <c r="E29" s="14">
        <v>1</v>
      </c>
      <c r="F29" s="17">
        <v>1</v>
      </c>
      <c r="G29" s="35">
        <f>IF('Answer Results'!E27='Tasks Mapping'!$O$4,1,0)</f>
        <v>0</v>
      </c>
      <c r="H29" s="35">
        <f>IF('Answer Results'!F27='Tasks Mapping'!$O$5,1,0)</f>
        <v>1</v>
      </c>
      <c r="I29" s="35">
        <f>IF('Answer Results'!G27='Tasks Mapping'!$O$6,1,0)</f>
        <v>1</v>
      </c>
      <c r="J29" s="35">
        <f>IF('Answer Results'!H27='Tasks Mapping'!$O$7,1,0)</f>
        <v>0</v>
      </c>
      <c r="K29" s="36">
        <f>IF('Answer Results'!I27='Tasks Mapping'!$O$8,1,0)</f>
        <v>1</v>
      </c>
      <c r="L29" s="35">
        <f>IF('Answer Results'!J27='Tasks Mapping'!$O$9,1,0)</f>
        <v>1</v>
      </c>
      <c r="M29" s="35">
        <f>IF('Answer Results'!K27='Tasks Mapping'!$O$10,1,0)</f>
        <v>1</v>
      </c>
      <c r="N29" s="35">
        <f>IF('Answer Results'!L27='Tasks Mapping'!$O$11,1,0)</f>
        <v>0</v>
      </c>
      <c r="O29" s="35">
        <f>IF('Answer Results'!M27='Tasks Mapping'!$O$12,1,0)</f>
        <v>0</v>
      </c>
      <c r="P29" s="36">
        <f>IF('Answer Results'!N27='Tasks Mapping'!$O$13,1,0)</f>
        <v>0</v>
      </c>
      <c r="Q29" s="35">
        <f>IF('Answer Results'!O27='Tasks Mapping'!$O$14,1,0)</f>
        <v>0</v>
      </c>
      <c r="R29" s="35">
        <f>IF('Answer Results'!P27='Tasks Mapping'!$O$15,1,0)</f>
        <v>1</v>
      </c>
      <c r="S29" s="35">
        <f>IF('Answer Results'!Q27='Tasks Mapping'!$O$16,1,0)</f>
        <v>0</v>
      </c>
      <c r="T29" s="35">
        <f>IF('Answer Results'!R27='Tasks Mapping'!$O$17,1,0)</f>
        <v>1</v>
      </c>
      <c r="U29" s="36">
        <f>IF('Answer Results'!S27='Tasks Mapping'!$O$18,1,0)</f>
        <v>1</v>
      </c>
      <c r="V29" s="35">
        <f>IF('Answer Results'!T27='Tasks Mapping'!$O$19,1,0)</f>
        <v>0</v>
      </c>
      <c r="W29" s="35">
        <f>IF('Answer Results'!U27='Tasks Mapping'!$O$20,1,0)</f>
        <v>1</v>
      </c>
      <c r="X29" s="35">
        <f>IF('Answer Results'!V27='Tasks Mapping'!$O$21,1,0)</f>
        <v>0</v>
      </c>
      <c r="Y29" s="35">
        <f>IF('Answer Results'!W27='Tasks Mapping'!$O$22,1,0)</f>
        <v>1</v>
      </c>
      <c r="Z29" s="36">
        <f>IF('Answer Results'!X27='Tasks Mapping'!$O$23,1,0)</f>
        <v>1</v>
      </c>
    </row>
    <row r="30" spans="1:26" x14ac:dyDescent="0.2">
      <c r="A30">
        <v>26</v>
      </c>
      <c r="B30">
        <v>106</v>
      </c>
      <c r="C30">
        <v>26</v>
      </c>
      <c r="D30">
        <v>106</v>
      </c>
      <c r="E30" s="14">
        <v>0.47</v>
      </c>
      <c r="F30" s="17">
        <v>0.72</v>
      </c>
      <c r="G30" s="35">
        <f>IF('Answer Results'!E28='Tasks Mapping'!$O$4,1,0)</f>
        <v>0</v>
      </c>
      <c r="H30" s="35">
        <f>IF('Answer Results'!F28='Tasks Mapping'!$O$5,1,0)</f>
        <v>1</v>
      </c>
      <c r="I30" s="35">
        <f>IF('Answer Results'!G28='Tasks Mapping'!$O$6,1,0)</f>
        <v>1</v>
      </c>
      <c r="J30" s="35">
        <f>IF('Answer Results'!H28='Tasks Mapping'!$O$7,1,0)</f>
        <v>0</v>
      </c>
      <c r="K30" s="36">
        <f>IF('Answer Results'!I28='Tasks Mapping'!$O$8,1,0)</f>
        <v>1</v>
      </c>
      <c r="L30" s="35">
        <f>IF('Answer Results'!J28='Tasks Mapping'!$O$9,1,0)</f>
        <v>1</v>
      </c>
      <c r="M30" s="35">
        <f>IF('Answer Results'!K28='Tasks Mapping'!$O$10,1,0)</f>
        <v>1</v>
      </c>
      <c r="N30" s="35">
        <f>IF('Answer Results'!L28='Tasks Mapping'!$O$11,1,0)</f>
        <v>0</v>
      </c>
      <c r="O30" s="35">
        <f>IF('Answer Results'!M28='Tasks Mapping'!$O$12,1,0)</f>
        <v>0</v>
      </c>
      <c r="P30" s="36">
        <f>IF('Answer Results'!N28='Tasks Mapping'!$O$13,1,0)</f>
        <v>1</v>
      </c>
      <c r="Q30" s="35">
        <f>IF('Answer Results'!O28='Tasks Mapping'!$O$14,1,0)</f>
        <v>0</v>
      </c>
      <c r="R30" s="35">
        <f>IF('Answer Results'!P28='Tasks Mapping'!$O$15,1,0)</f>
        <v>1</v>
      </c>
      <c r="S30" s="35">
        <f>IF('Answer Results'!Q28='Tasks Mapping'!$O$16,1,0)</f>
        <v>1</v>
      </c>
      <c r="T30" s="35">
        <f>IF('Answer Results'!R28='Tasks Mapping'!$O$17,1,0)</f>
        <v>1</v>
      </c>
      <c r="U30" s="36">
        <f>IF('Answer Results'!S28='Tasks Mapping'!$O$18,1,0)</f>
        <v>1</v>
      </c>
      <c r="V30" s="35">
        <f>IF('Answer Results'!T28='Tasks Mapping'!$O$19,1,0)</f>
        <v>0</v>
      </c>
      <c r="W30" s="35">
        <f>IF('Answer Results'!U28='Tasks Mapping'!$O$20,1,0)</f>
        <v>1</v>
      </c>
      <c r="X30" s="35">
        <f>IF('Answer Results'!V28='Tasks Mapping'!$O$21,1,0)</f>
        <v>1</v>
      </c>
      <c r="Y30" s="35">
        <f>IF('Answer Results'!W28='Tasks Mapping'!$O$22,1,0)</f>
        <v>1</v>
      </c>
      <c r="Z30" s="36">
        <f>IF('Answer Results'!X28='Tasks Mapping'!$O$23,1,0)</f>
        <v>1</v>
      </c>
    </row>
    <row r="31" spans="1:26" x14ac:dyDescent="0.2">
      <c r="A31">
        <v>27</v>
      </c>
      <c r="B31">
        <v>116</v>
      </c>
      <c r="C31">
        <v>27</v>
      </c>
      <c r="D31">
        <v>116</v>
      </c>
      <c r="E31" s="14">
        <v>1</v>
      </c>
      <c r="F31" s="17">
        <v>0.72</v>
      </c>
      <c r="G31" s="35">
        <f>IF('Answer Results'!E29='Tasks Mapping'!$O$4,1,0)</f>
        <v>1</v>
      </c>
      <c r="H31" s="35">
        <f>IF('Answer Results'!F29='Tasks Mapping'!$O$5,1,0)</f>
        <v>1</v>
      </c>
      <c r="I31" s="35">
        <f>IF('Answer Results'!G29='Tasks Mapping'!$O$6,1,0)</f>
        <v>1</v>
      </c>
      <c r="J31" s="35">
        <f>IF('Answer Results'!H29='Tasks Mapping'!$O$7,1,0)</f>
        <v>1</v>
      </c>
      <c r="K31" s="36">
        <f>IF('Answer Results'!I29='Tasks Mapping'!$O$8,1,0)</f>
        <v>0</v>
      </c>
      <c r="L31" s="35">
        <f>IF('Answer Results'!J29='Tasks Mapping'!$O$9,1,0)</f>
        <v>1</v>
      </c>
      <c r="M31" s="35">
        <f>IF('Answer Results'!K29='Tasks Mapping'!$O$10,1,0)</f>
        <v>1</v>
      </c>
      <c r="N31" s="35">
        <f>IF('Answer Results'!L29='Tasks Mapping'!$O$11,1,0)</f>
        <v>1</v>
      </c>
      <c r="O31" s="35">
        <f>IF('Answer Results'!M29='Tasks Mapping'!$O$12,1,0)</f>
        <v>0</v>
      </c>
      <c r="P31" s="36">
        <f>IF('Answer Results'!N29='Tasks Mapping'!$O$13,1,0)</f>
        <v>1</v>
      </c>
      <c r="Q31" s="35">
        <f>IF('Answer Results'!O29='Tasks Mapping'!$O$14,1,0)</f>
        <v>1</v>
      </c>
      <c r="R31" s="35">
        <f>IF('Answer Results'!P29='Tasks Mapping'!$O$15,1,0)</f>
        <v>1</v>
      </c>
      <c r="S31" s="35">
        <f>IF('Answer Results'!Q29='Tasks Mapping'!$O$16,1,0)</f>
        <v>1</v>
      </c>
      <c r="T31" s="35">
        <f>IF('Answer Results'!R29='Tasks Mapping'!$O$17,1,0)</f>
        <v>1</v>
      </c>
      <c r="U31" s="36">
        <f>IF('Answer Results'!S29='Tasks Mapping'!$O$18,1,0)</f>
        <v>1</v>
      </c>
      <c r="V31" s="35">
        <f>IF('Answer Results'!T29='Tasks Mapping'!$O$19,1,0)</f>
        <v>1</v>
      </c>
      <c r="W31" s="35">
        <f>IF('Answer Results'!U29='Tasks Mapping'!$O$20,1,0)</f>
        <v>1</v>
      </c>
      <c r="X31" s="35">
        <f>IF('Answer Results'!V29='Tasks Mapping'!$O$21,1,0)</f>
        <v>1</v>
      </c>
      <c r="Y31" s="35">
        <f>IF('Answer Results'!W29='Tasks Mapping'!$O$22,1,0)</f>
        <v>0</v>
      </c>
      <c r="Z31" s="36">
        <f>IF('Answer Results'!X29='Tasks Mapping'!$O$23,1,0)</f>
        <v>1</v>
      </c>
    </row>
    <row r="32" spans="1:26" x14ac:dyDescent="0.2">
      <c r="A32">
        <v>28</v>
      </c>
      <c r="B32">
        <v>117</v>
      </c>
      <c r="C32">
        <v>28</v>
      </c>
      <c r="D32">
        <v>117</v>
      </c>
      <c r="E32" s="13">
        <v>0.43</v>
      </c>
      <c r="F32" s="18">
        <v>0.12</v>
      </c>
      <c r="G32" s="35">
        <f>IF('Answer Results'!E30='Tasks Mapping'!$O$4,1,0)</f>
        <v>0</v>
      </c>
      <c r="H32" s="35">
        <f>IF('Answer Results'!F30='Tasks Mapping'!$O$5,1,0)</f>
        <v>1</v>
      </c>
      <c r="I32" s="35">
        <f>IF('Answer Results'!G30='Tasks Mapping'!$O$6,1,0)</f>
        <v>0</v>
      </c>
      <c r="J32" s="35">
        <f>IF('Answer Results'!H30='Tasks Mapping'!$O$7,1,0)</f>
        <v>0</v>
      </c>
      <c r="K32" s="36">
        <f>IF('Answer Results'!I30='Tasks Mapping'!$O$8,1,0)</f>
        <v>1</v>
      </c>
      <c r="L32" s="35">
        <f>IF('Answer Results'!J30='Tasks Mapping'!$O$9,1,0)</f>
        <v>0</v>
      </c>
      <c r="M32" s="35">
        <f>IF('Answer Results'!K30='Tasks Mapping'!$O$10,1,0)</f>
        <v>0</v>
      </c>
      <c r="N32" s="35">
        <f>IF('Answer Results'!L30='Tasks Mapping'!$O$11,1,0)</f>
        <v>0</v>
      </c>
      <c r="O32" s="35">
        <f>IF('Answer Results'!M30='Tasks Mapping'!$O$12,1,0)</f>
        <v>1</v>
      </c>
      <c r="P32" s="36">
        <f>IF('Answer Results'!N30='Tasks Mapping'!$O$13,1,0)</f>
        <v>1</v>
      </c>
      <c r="Q32" s="35">
        <f>IF('Answer Results'!O30='Tasks Mapping'!$O$14,1,0)</f>
        <v>0</v>
      </c>
      <c r="R32" s="35">
        <f>IF('Answer Results'!P30='Tasks Mapping'!$O$15,1,0)</f>
        <v>1</v>
      </c>
      <c r="S32" s="35">
        <f>IF('Answer Results'!Q30='Tasks Mapping'!$O$16,1,0)</f>
        <v>0</v>
      </c>
      <c r="T32" s="35">
        <f>IF('Answer Results'!R30='Tasks Mapping'!$O$17,1,0)</f>
        <v>1</v>
      </c>
      <c r="U32" s="36">
        <f>IF('Answer Results'!S30='Tasks Mapping'!$O$18,1,0)</f>
        <v>1</v>
      </c>
      <c r="V32" s="35">
        <f>IF('Answer Results'!T30='Tasks Mapping'!$O$19,1,0)</f>
        <v>0</v>
      </c>
      <c r="W32" s="35">
        <f>IF('Answer Results'!U30='Tasks Mapping'!$O$20,1,0)</f>
        <v>0</v>
      </c>
      <c r="X32" s="35">
        <f>IF('Answer Results'!V30='Tasks Mapping'!$O$21,1,0)</f>
        <v>0</v>
      </c>
      <c r="Y32" s="35">
        <f>IF('Answer Results'!W30='Tasks Mapping'!$O$22,1,0)</f>
        <v>0</v>
      </c>
      <c r="Z32" s="36">
        <f>IF('Answer Results'!X30='Tasks Mapping'!$O$23,1,0)</f>
        <v>1</v>
      </c>
    </row>
    <row r="33" spans="1:26" x14ac:dyDescent="0.2">
      <c r="A33">
        <v>30</v>
      </c>
      <c r="B33">
        <v>119</v>
      </c>
      <c r="C33">
        <v>30</v>
      </c>
      <c r="D33">
        <v>119</v>
      </c>
      <c r="E33" s="14">
        <v>0.47</v>
      </c>
      <c r="F33" s="18">
        <v>0.47</v>
      </c>
      <c r="G33" s="35">
        <f>IF('Answer Results'!E31='Tasks Mapping'!$O$4,1,0)</f>
        <v>0</v>
      </c>
      <c r="H33" s="35">
        <f>IF('Answer Results'!F31='Tasks Mapping'!$O$5,1,0)</f>
        <v>1</v>
      </c>
      <c r="I33" s="35">
        <f>IF('Answer Results'!G31='Tasks Mapping'!$O$6,1,0)</f>
        <v>0</v>
      </c>
      <c r="J33" s="35">
        <f>IF('Answer Results'!H31='Tasks Mapping'!$O$7,1,0)</f>
        <v>0</v>
      </c>
      <c r="K33" s="36">
        <f>IF('Answer Results'!I31='Tasks Mapping'!$O$8,1,0)</f>
        <v>1</v>
      </c>
      <c r="L33" s="35">
        <f>IF('Answer Results'!J31='Tasks Mapping'!$O$9,1,0)</f>
        <v>1</v>
      </c>
      <c r="M33" s="35">
        <f>IF('Answer Results'!K31='Tasks Mapping'!$O$10,1,0)</f>
        <v>0</v>
      </c>
      <c r="N33" s="35">
        <f>IF('Answer Results'!L31='Tasks Mapping'!$O$11,1,0)</f>
        <v>1</v>
      </c>
      <c r="O33" s="35">
        <f>IF('Answer Results'!M31='Tasks Mapping'!$O$12,1,0)</f>
        <v>1</v>
      </c>
      <c r="P33" s="36">
        <f>IF('Answer Results'!N31='Tasks Mapping'!$O$13,1,0)</f>
        <v>1</v>
      </c>
      <c r="Q33" s="35">
        <f>IF('Answer Results'!O31='Tasks Mapping'!$O$14,1,0)</f>
        <v>1</v>
      </c>
      <c r="R33" s="35">
        <f>IF('Answer Results'!P31='Tasks Mapping'!$O$15,1,0)</f>
        <v>1</v>
      </c>
      <c r="S33" s="35">
        <f>IF('Answer Results'!Q31='Tasks Mapping'!$O$16,1,0)</f>
        <v>1</v>
      </c>
      <c r="T33" s="35">
        <f>IF('Answer Results'!R31='Tasks Mapping'!$O$17,1,0)</f>
        <v>1</v>
      </c>
      <c r="U33" s="36">
        <f>IF('Answer Results'!S31='Tasks Mapping'!$O$18,1,0)</f>
        <v>1</v>
      </c>
      <c r="V33" s="35">
        <f>IF('Answer Results'!T31='Tasks Mapping'!$O$19,1,0)</f>
        <v>0</v>
      </c>
      <c r="W33" s="35">
        <f>IF('Answer Results'!U31='Tasks Mapping'!$O$20,1,0)</f>
        <v>1</v>
      </c>
      <c r="X33" s="35">
        <f>IF('Answer Results'!V31='Tasks Mapping'!$O$21,1,0)</f>
        <v>1</v>
      </c>
      <c r="Y33" s="35">
        <f>IF('Answer Results'!W31='Tasks Mapping'!$O$22,1,0)</f>
        <v>1</v>
      </c>
      <c r="Z33" s="36">
        <f>IF('Answer Results'!X31='Tasks Mapping'!$O$23,1,0)</f>
        <v>1</v>
      </c>
    </row>
    <row r="34" spans="1:26" x14ac:dyDescent="0.2">
      <c r="A34">
        <v>31</v>
      </c>
      <c r="B34">
        <v>121</v>
      </c>
      <c r="C34">
        <v>31</v>
      </c>
      <c r="D34">
        <v>121</v>
      </c>
      <c r="E34" s="13">
        <v>0</v>
      </c>
      <c r="F34" s="18">
        <v>-0.52</v>
      </c>
      <c r="G34" s="35">
        <f>IF('Answer Results'!E32='Tasks Mapping'!$O$4,1,0)</f>
        <v>0</v>
      </c>
      <c r="H34" s="35">
        <f>IF('Answer Results'!F32='Tasks Mapping'!$O$5,1,0)</f>
        <v>1</v>
      </c>
      <c r="I34" s="35">
        <f>IF('Answer Results'!G32='Tasks Mapping'!$O$6,1,0)</f>
        <v>0</v>
      </c>
      <c r="J34" s="35">
        <f>IF('Answer Results'!H32='Tasks Mapping'!$O$7,1,0)</f>
        <v>1</v>
      </c>
      <c r="K34" s="36">
        <f>IF('Answer Results'!I32='Tasks Mapping'!$O$8,1,0)</f>
        <v>1</v>
      </c>
      <c r="L34" s="35">
        <f>IF('Answer Results'!J32='Tasks Mapping'!$O$9,1,0)</f>
        <v>0</v>
      </c>
      <c r="M34" s="35">
        <f>IF('Answer Results'!K32='Tasks Mapping'!$O$10,1,0)</f>
        <v>0</v>
      </c>
      <c r="N34" s="35">
        <f>IF('Answer Results'!L32='Tasks Mapping'!$O$11,1,0)</f>
        <v>0</v>
      </c>
      <c r="O34" s="35">
        <f>IF('Answer Results'!M32='Tasks Mapping'!$O$12,1,0)</f>
        <v>0</v>
      </c>
      <c r="P34" s="36">
        <f>IF('Answer Results'!N32='Tasks Mapping'!$O$13,1,0)</f>
        <v>1</v>
      </c>
      <c r="Q34" s="35">
        <f>IF('Answer Results'!O32='Tasks Mapping'!$O$14,1,0)</f>
        <v>0</v>
      </c>
      <c r="R34" s="35">
        <f>IF('Answer Results'!P32='Tasks Mapping'!$O$15,1,0)</f>
        <v>1</v>
      </c>
      <c r="S34" s="35">
        <f>IF('Answer Results'!Q32='Tasks Mapping'!$O$16,1,0)</f>
        <v>0</v>
      </c>
      <c r="T34" s="35">
        <f>IF('Answer Results'!R32='Tasks Mapping'!$O$17,1,0)</f>
        <v>0</v>
      </c>
      <c r="U34" s="36">
        <f>IF('Answer Results'!S32='Tasks Mapping'!$O$18,1,0)</f>
        <v>1</v>
      </c>
      <c r="V34" s="35">
        <f>IF('Answer Results'!T32='Tasks Mapping'!$O$19,1,0)</f>
        <v>0</v>
      </c>
      <c r="W34" s="35">
        <f>IF('Answer Results'!U32='Tasks Mapping'!$O$20,1,0)</f>
        <v>1</v>
      </c>
      <c r="X34" s="35">
        <f>IF('Answer Results'!V32='Tasks Mapping'!$O$21,1,0)</f>
        <v>1</v>
      </c>
      <c r="Y34" s="35">
        <f>IF('Answer Results'!W32='Tasks Mapping'!$O$22,1,0)</f>
        <v>0</v>
      </c>
      <c r="Z34" s="36">
        <f>IF('Answer Results'!X32='Tasks Mapping'!$O$23,1,0)</f>
        <v>1</v>
      </c>
    </row>
    <row r="35" spans="1:26" x14ac:dyDescent="0.2">
      <c r="A35">
        <v>32</v>
      </c>
      <c r="B35">
        <v>123</v>
      </c>
      <c r="C35">
        <v>32</v>
      </c>
      <c r="D35">
        <v>123</v>
      </c>
      <c r="E35" s="14">
        <v>1</v>
      </c>
      <c r="F35" s="17">
        <v>0.72</v>
      </c>
      <c r="G35" s="35">
        <f>IF('Answer Results'!E33='Tasks Mapping'!$O$4,1,0)</f>
        <v>0</v>
      </c>
      <c r="H35" s="35">
        <f>IF('Answer Results'!F33='Tasks Mapping'!$O$5,1,0)</f>
        <v>1</v>
      </c>
      <c r="I35" s="35">
        <f>IF('Answer Results'!G33='Tasks Mapping'!$O$6,1,0)</f>
        <v>1</v>
      </c>
      <c r="J35" s="35">
        <f>IF('Answer Results'!H33='Tasks Mapping'!$O$7,1,0)</f>
        <v>0</v>
      </c>
      <c r="K35" s="36">
        <f>IF('Answer Results'!I33='Tasks Mapping'!$O$8,1,0)</f>
        <v>1</v>
      </c>
      <c r="L35" s="35">
        <f>IF('Answer Results'!J33='Tasks Mapping'!$O$9,1,0)</f>
        <v>1</v>
      </c>
      <c r="M35" s="35">
        <f>IF('Answer Results'!K33='Tasks Mapping'!$O$10,1,0)</f>
        <v>1</v>
      </c>
      <c r="N35" s="35">
        <f>IF('Answer Results'!L33='Tasks Mapping'!$O$11,1,0)</f>
        <v>1</v>
      </c>
      <c r="O35" s="35">
        <f>IF('Answer Results'!M33='Tasks Mapping'!$O$12,1,0)</f>
        <v>1</v>
      </c>
      <c r="P35" s="36">
        <f>IF('Answer Results'!N33='Tasks Mapping'!$O$13,1,0)</f>
        <v>1</v>
      </c>
      <c r="Q35" s="35">
        <f>IF('Answer Results'!O33='Tasks Mapping'!$O$14,1,0)</f>
        <v>0</v>
      </c>
      <c r="R35" s="35">
        <f>IF('Answer Results'!P33='Tasks Mapping'!$O$15,1,0)</f>
        <v>1</v>
      </c>
      <c r="S35" s="35">
        <f>IF('Answer Results'!Q33='Tasks Mapping'!$O$16,1,0)</f>
        <v>0</v>
      </c>
      <c r="T35" s="35">
        <f>IF('Answer Results'!R33='Tasks Mapping'!$O$17,1,0)</f>
        <v>0</v>
      </c>
      <c r="U35" s="36">
        <f>IF('Answer Results'!S33='Tasks Mapping'!$O$18,1,0)</f>
        <v>1</v>
      </c>
      <c r="V35" s="35">
        <f>IF('Answer Results'!T33='Tasks Mapping'!$O$19,1,0)</f>
        <v>1</v>
      </c>
      <c r="W35" s="35">
        <f>IF('Answer Results'!U33='Tasks Mapping'!$O$20,1,0)</f>
        <v>1</v>
      </c>
      <c r="X35" s="35">
        <f>IF('Answer Results'!V33='Tasks Mapping'!$O$21,1,0)</f>
        <v>1</v>
      </c>
      <c r="Y35" s="35">
        <f>IF('Answer Results'!W33='Tasks Mapping'!$O$22,1,0)</f>
        <v>1</v>
      </c>
      <c r="Z35" s="36">
        <f>IF('Answer Results'!X33='Tasks Mapping'!$O$23,1,0)</f>
        <v>1</v>
      </c>
    </row>
    <row r="36" spans="1:26" x14ac:dyDescent="0.2">
      <c r="A36">
        <v>33</v>
      </c>
      <c r="B36">
        <v>125</v>
      </c>
      <c r="C36">
        <v>33</v>
      </c>
      <c r="D36">
        <v>125</v>
      </c>
      <c r="E36" s="13">
        <v>0</v>
      </c>
      <c r="F36" s="17">
        <v>0.72</v>
      </c>
      <c r="G36" s="35">
        <f>IF('Answer Results'!E34='Tasks Mapping'!$O$4,1,0)</f>
        <v>0</v>
      </c>
      <c r="H36" s="35">
        <f>IF('Answer Results'!F34='Tasks Mapping'!$O$5,1,0)</f>
        <v>1</v>
      </c>
      <c r="I36" s="35">
        <f>IF('Answer Results'!G34='Tasks Mapping'!$O$6,1,0)</f>
        <v>0</v>
      </c>
      <c r="J36" s="35">
        <f>IF('Answer Results'!H34='Tasks Mapping'!$O$7,1,0)</f>
        <v>0</v>
      </c>
      <c r="K36" s="36">
        <f>IF('Answer Results'!I34='Tasks Mapping'!$O$8,1,0)</f>
        <v>0</v>
      </c>
      <c r="L36" s="35">
        <f>IF('Answer Results'!J34='Tasks Mapping'!$O$9,1,0)</f>
        <v>1</v>
      </c>
      <c r="M36" s="35">
        <f>IF('Answer Results'!K34='Tasks Mapping'!$O$10,1,0)</f>
        <v>0</v>
      </c>
      <c r="N36" s="35">
        <f>IF('Answer Results'!L34='Tasks Mapping'!$O$11,1,0)</f>
        <v>1</v>
      </c>
      <c r="O36" s="35">
        <f>IF('Answer Results'!M34='Tasks Mapping'!$O$12,1,0)</f>
        <v>0</v>
      </c>
      <c r="P36" s="36">
        <f>IF('Answer Results'!N34='Tasks Mapping'!$O$13,1,0)</f>
        <v>1</v>
      </c>
      <c r="Q36" s="35">
        <f>IF('Answer Results'!O34='Tasks Mapping'!$O$14,1,0)</f>
        <v>0</v>
      </c>
      <c r="R36" s="35">
        <f>IF('Answer Results'!P34='Tasks Mapping'!$O$15,1,0)</f>
        <v>1</v>
      </c>
      <c r="S36" s="35">
        <f>IF('Answer Results'!Q34='Tasks Mapping'!$O$16,1,0)</f>
        <v>0</v>
      </c>
      <c r="T36" s="35">
        <f>IF('Answer Results'!R34='Tasks Mapping'!$O$17,1,0)</f>
        <v>1</v>
      </c>
      <c r="U36" s="36">
        <f>IF('Answer Results'!S34='Tasks Mapping'!$O$18,1,0)</f>
        <v>1</v>
      </c>
      <c r="V36" s="35">
        <f>IF('Answer Results'!T34='Tasks Mapping'!$O$19,1,0)</f>
        <v>1</v>
      </c>
      <c r="W36" s="35">
        <f>IF('Answer Results'!U34='Tasks Mapping'!$O$20,1,0)</f>
        <v>1</v>
      </c>
      <c r="X36" s="35">
        <f>IF('Answer Results'!V34='Tasks Mapping'!$O$21,1,0)</f>
        <v>1</v>
      </c>
      <c r="Y36" s="35">
        <f>IF('Answer Results'!W34='Tasks Mapping'!$O$22,1,0)</f>
        <v>1</v>
      </c>
      <c r="Z36" s="36">
        <f>IF('Answer Results'!X34='Tasks Mapping'!$O$23,1,0)</f>
        <v>0</v>
      </c>
    </row>
    <row r="37" spans="1:26" x14ac:dyDescent="0.2">
      <c r="A37">
        <v>34</v>
      </c>
      <c r="B37">
        <v>129</v>
      </c>
      <c r="C37">
        <v>34</v>
      </c>
      <c r="D37">
        <v>129</v>
      </c>
      <c r="E37" s="14">
        <v>0.47</v>
      </c>
      <c r="F37" s="18">
        <v>0.09</v>
      </c>
      <c r="G37" s="35">
        <f>IF('Answer Results'!E35='Tasks Mapping'!$O$4,1,0)</f>
        <v>0</v>
      </c>
      <c r="H37" s="35">
        <f>IF('Answer Results'!F35='Tasks Mapping'!$O$5,1,0)</f>
        <v>1</v>
      </c>
      <c r="I37" s="35">
        <f>IF('Answer Results'!G35='Tasks Mapping'!$O$6,1,0)</f>
        <v>0</v>
      </c>
      <c r="J37" s="35">
        <f>IF('Answer Results'!H35='Tasks Mapping'!$O$7,1,0)</f>
        <v>0</v>
      </c>
      <c r="K37" s="36">
        <f>IF('Answer Results'!I35='Tasks Mapping'!$O$8,1,0)</f>
        <v>1</v>
      </c>
      <c r="L37" s="35">
        <f>IF('Answer Results'!J35='Tasks Mapping'!$O$9,1,0)</f>
        <v>0</v>
      </c>
      <c r="M37" s="35">
        <f>IF('Answer Results'!K35='Tasks Mapping'!$O$10,1,0)</f>
        <v>1</v>
      </c>
      <c r="N37" s="35">
        <f>IF('Answer Results'!L35='Tasks Mapping'!$O$11,1,0)</f>
        <v>1</v>
      </c>
      <c r="O37" s="35">
        <f>IF('Answer Results'!M35='Tasks Mapping'!$O$12,1,0)</f>
        <v>1</v>
      </c>
      <c r="P37" s="36">
        <f>IF('Answer Results'!N35='Tasks Mapping'!$O$13,1,0)</f>
        <v>1</v>
      </c>
      <c r="Q37" s="35">
        <f>IF('Answer Results'!O35='Tasks Mapping'!$O$14,1,0)</f>
        <v>0</v>
      </c>
      <c r="R37" s="35">
        <f>IF('Answer Results'!P35='Tasks Mapping'!$O$15,1,0)</f>
        <v>1</v>
      </c>
      <c r="S37" s="35">
        <f>IF('Answer Results'!Q35='Tasks Mapping'!$O$16,1,0)</f>
        <v>1</v>
      </c>
      <c r="T37" s="35">
        <f>IF('Answer Results'!R35='Tasks Mapping'!$O$17,1,0)</f>
        <v>1</v>
      </c>
      <c r="U37" s="36">
        <f>IF('Answer Results'!S35='Tasks Mapping'!$O$18,1,0)</f>
        <v>1</v>
      </c>
      <c r="V37" s="35">
        <f>IF('Answer Results'!T35='Tasks Mapping'!$O$19,1,0)</f>
        <v>1</v>
      </c>
      <c r="W37" s="35">
        <f>IF('Answer Results'!U35='Tasks Mapping'!$O$20,1,0)</f>
        <v>1</v>
      </c>
      <c r="X37" s="35">
        <f>IF('Answer Results'!V35='Tasks Mapping'!$O$21,1,0)</f>
        <v>1</v>
      </c>
      <c r="Y37" s="35">
        <f>IF('Answer Results'!W35='Tasks Mapping'!$O$22,1,0)</f>
        <v>1</v>
      </c>
      <c r="Z37" s="36">
        <f>IF('Answer Results'!X35='Tasks Mapping'!$O$23,1,0)</f>
        <v>1</v>
      </c>
    </row>
    <row r="38" spans="1:26" x14ac:dyDescent="0.2">
      <c r="A38">
        <v>35</v>
      </c>
      <c r="B38">
        <v>130</v>
      </c>
      <c r="C38">
        <v>35</v>
      </c>
      <c r="D38">
        <v>130</v>
      </c>
      <c r="E38" s="13">
        <v>0.47</v>
      </c>
      <c r="F38" s="17">
        <v>0.72</v>
      </c>
      <c r="G38" s="35">
        <f>IF('Answer Results'!E36='Tasks Mapping'!$O$4,1,0)</f>
        <v>0</v>
      </c>
      <c r="H38" s="35">
        <f>IF('Answer Results'!F36='Tasks Mapping'!$O$5,1,0)</f>
        <v>1</v>
      </c>
      <c r="I38" s="35">
        <f>IF('Answer Results'!G36='Tasks Mapping'!$O$6,1,0)</f>
        <v>0</v>
      </c>
      <c r="J38" s="35">
        <f>IF('Answer Results'!H36='Tasks Mapping'!$O$7,1,0)</f>
        <v>1</v>
      </c>
      <c r="K38" s="36">
        <f>IF('Answer Results'!I36='Tasks Mapping'!$O$8,1,0)</f>
        <v>1</v>
      </c>
      <c r="L38" s="35">
        <f>IF('Answer Results'!J36='Tasks Mapping'!$O$9,1,0)</f>
        <v>0</v>
      </c>
      <c r="M38" s="35">
        <f>IF('Answer Results'!K36='Tasks Mapping'!$O$10,1,0)</f>
        <v>1</v>
      </c>
      <c r="N38" s="35">
        <f>IF('Answer Results'!L36='Tasks Mapping'!$O$11,1,0)</f>
        <v>1</v>
      </c>
      <c r="O38" s="35">
        <f>IF('Answer Results'!M36='Tasks Mapping'!$O$12,1,0)</f>
        <v>0</v>
      </c>
      <c r="P38" s="36">
        <f>IF('Answer Results'!N36='Tasks Mapping'!$O$13,1,0)</f>
        <v>1</v>
      </c>
      <c r="Q38" s="35">
        <f>IF('Answer Results'!O36='Tasks Mapping'!$O$14,1,0)</f>
        <v>1</v>
      </c>
      <c r="R38" s="35">
        <f>IF('Answer Results'!P36='Tasks Mapping'!$O$15,1,0)</f>
        <v>1</v>
      </c>
      <c r="S38" s="35">
        <f>IF('Answer Results'!Q36='Tasks Mapping'!$O$16,1,0)</f>
        <v>1</v>
      </c>
      <c r="T38" s="35">
        <f>IF('Answer Results'!R36='Tasks Mapping'!$O$17,1,0)</f>
        <v>1</v>
      </c>
      <c r="U38" s="36">
        <f>IF('Answer Results'!S36='Tasks Mapping'!$O$18,1,0)</f>
        <v>1</v>
      </c>
      <c r="V38" s="35">
        <f>IF('Answer Results'!T36='Tasks Mapping'!$O$19,1,0)</f>
        <v>1</v>
      </c>
      <c r="W38" s="35">
        <f>IF('Answer Results'!U36='Tasks Mapping'!$O$20,1,0)</f>
        <v>1</v>
      </c>
      <c r="X38" s="35">
        <f>IF('Answer Results'!V36='Tasks Mapping'!$O$21,1,0)</f>
        <v>1</v>
      </c>
      <c r="Y38" s="35">
        <f>IF('Answer Results'!W36='Tasks Mapping'!$O$22,1,0)</f>
        <v>1</v>
      </c>
      <c r="Z38" s="36">
        <f>IF('Answer Results'!X36='Tasks Mapping'!$O$23,1,0)</f>
        <v>1</v>
      </c>
    </row>
    <row r="39" spans="1:26" x14ac:dyDescent="0.2">
      <c r="A39">
        <v>36</v>
      </c>
      <c r="B39">
        <v>131</v>
      </c>
      <c r="C39">
        <v>36</v>
      </c>
      <c r="D39">
        <v>131</v>
      </c>
      <c r="E39" s="13">
        <v>0</v>
      </c>
      <c r="F39" s="18">
        <v>0</v>
      </c>
      <c r="G39" s="35">
        <f>IF('Answer Results'!E37='Tasks Mapping'!$O$4,1,0)</f>
        <v>0</v>
      </c>
      <c r="H39" s="35">
        <f>IF('Answer Results'!F37='Tasks Mapping'!$O$5,1,0)</f>
        <v>1</v>
      </c>
      <c r="I39" s="35">
        <f>IF('Answer Results'!G37='Tasks Mapping'!$O$6,1,0)</f>
        <v>1</v>
      </c>
      <c r="J39" s="35">
        <f>IF('Answer Results'!H37='Tasks Mapping'!$O$7,1,0)</f>
        <v>1</v>
      </c>
      <c r="K39" s="36">
        <f>IF('Answer Results'!I37='Tasks Mapping'!$O$8,1,0)</f>
        <v>1</v>
      </c>
      <c r="L39" s="35">
        <f>IF('Answer Results'!J37='Tasks Mapping'!$O$9,1,0)</f>
        <v>1</v>
      </c>
      <c r="M39" s="35">
        <f>IF('Answer Results'!K37='Tasks Mapping'!$O$10,1,0)</f>
        <v>1</v>
      </c>
      <c r="N39" s="35">
        <f>IF('Answer Results'!L37='Tasks Mapping'!$O$11,1,0)</f>
        <v>0</v>
      </c>
      <c r="O39" s="35">
        <f>IF('Answer Results'!M37='Tasks Mapping'!$O$12,1,0)</f>
        <v>0</v>
      </c>
      <c r="P39" s="36">
        <f>IF('Answer Results'!N37='Tasks Mapping'!$O$13,1,0)</f>
        <v>1</v>
      </c>
      <c r="Q39" s="35">
        <f>IF('Answer Results'!O37='Tasks Mapping'!$O$14,1,0)</f>
        <v>0</v>
      </c>
      <c r="R39" s="35">
        <f>IF('Answer Results'!P37='Tasks Mapping'!$O$15,1,0)</f>
        <v>1</v>
      </c>
      <c r="S39" s="35">
        <f>IF('Answer Results'!Q37='Tasks Mapping'!$O$16,1,0)</f>
        <v>1</v>
      </c>
      <c r="T39" s="35">
        <f>IF('Answer Results'!R37='Tasks Mapping'!$O$17,1,0)</f>
        <v>1</v>
      </c>
      <c r="U39" s="36">
        <f>IF('Answer Results'!S37='Tasks Mapping'!$O$18,1,0)</f>
        <v>1</v>
      </c>
      <c r="V39" s="35">
        <f>IF('Answer Results'!T37='Tasks Mapping'!$O$19,1,0)</f>
        <v>0</v>
      </c>
      <c r="W39" s="35">
        <f>IF('Answer Results'!U37='Tasks Mapping'!$O$20,1,0)</f>
        <v>1</v>
      </c>
      <c r="X39" s="35">
        <f>IF('Answer Results'!V37='Tasks Mapping'!$O$21,1,0)</f>
        <v>1</v>
      </c>
      <c r="Y39" s="35">
        <f>IF('Answer Results'!W37='Tasks Mapping'!$O$22,1,0)</f>
        <v>1</v>
      </c>
      <c r="Z39" s="36">
        <f>IF('Answer Results'!X37='Tasks Mapping'!$O$23,1,0)</f>
        <v>1</v>
      </c>
    </row>
    <row r="40" spans="1:26" x14ac:dyDescent="0.2">
      <c r="A40">
        <v>37</v>
      </c>
      <c r="B40">
        <v>133</v>
      </c>
      <c r="C40">
        <v>37</v>
      </c>
      <c r="D40">
        <v>133</v>
      </c>
      <c r="E40" s="14">
        <v>1</v>
      </c>
      <c r="F40" s="17">
        <v>0.72</v>
      </c>
      <c r="G40" s="35">
        <f>IF('Answer Results'!E38='Tasks Mapping'!$O$4,1,0)</f>
        <v>0</v>
      </c>
      <c r="H40" s="35">
        <f>IF('Answer Results'!F38='Tasks Mapping'!$O$5,1,0)</f>
        <v>1</v>
      </c>
      <c r="I40" s="35">
        <f>IF('Answer Results'!G38='Tasks Mapping'!$O$6,1,0)</f>
        <v>0</v>
      </c>
      <c r="J40" s="35">
        <f>IF('Answer Results'!H38='Tasks Mapping'!$O$7,1,0)</f>
        <v>0</v>
      </c>
      <c r="K40" s="36">
        <f>IF('Answer Results'!I38='Tasks Mapping'!$O$8,1,0)</f>
        <v>1</v>
      </c>
      <c r="L40" s="35">
        <f>IF('Answer Results'!J38='Tasks Mapping'!$O$9,1,0)</f>
        <v>1</v>
      </c>
      <c r="M40" s="35">
        <f>IF('Answer Results'!K38='Tasks Mapping'!$O$10,1,0)</f>
        <v>1</v>
      </c>
      <c r="N40" s="35">
        <f>IF('Answer Results'!L38='Tasks Mapping'!$O$11,1,0)</f>
        <v>1</v>
      </c>
      <c r="O40" s="35">
        <f>IF('Answer Results'!M38='Tasks Mapping'!$O$12,1,0)</f>
        <v>1</v>
      </c>
      <c r="P40" s="36">
        <f>IF('Answer Results'!N38='Tasks Mapping'!$O$13,1,0)</f>
        <v>1</v>
      </c>
      <c r="Q40" s="35">
        <f>IF('Answer Results'!O38='Tasks Mapping'!$O$14,1,0)</f>
        <v>1</v>
      </c>
      <c r="R40" s="35">
        <f>IF('Answer Results'!P38='Tasks Mapping'!$O$15,1,0)</f>
        <v>1</v>
      </c>
      <c r="S40" s="35">
        <f>IF('Answer Results'!Q38='Tasks Mapping'!$O$16,1,0)</f>
        <v>1</v>
      </c>
      <c r="T40" s="35">
        <f>IF('Answer Results'!R38='Tasks Mapping'!$O$17,1,0)</f>
        <v>1</v>
      </c>
      <c r="U40" s="36">
        <f>IF('Answer Results'!S38='Tasks Mapping'!$O$18,1,0)</f>
        <v>1</v>
      </c>
      <c r="V40" s="35">
        <f>IF('Answer Results'!T38='Tasks Mapping'!$O$19,1,0)</f>
        <v>1</v>
      </c>
      <c r="W40" s="35">
        <f>IF('Answer Results'!U38='Tasks Mapping'!$O$20,1,0)</f>
        <v>1</v>
      </c>
      <c r="X40" s="35">
        <f>IF('Answer Results'!V38='Tasks Mapping'!$O$21,1,0)</f>
        <v>1</v>
      </c>
      <c r="Y40" s="35">
        <f>IF('Answer Results'!W38='Tasks Mapping'!$O$22,1,0)</f>
        <v>1</v>
      </c>
      <c r="Z40" s="36">
        <f>IF('Answer Results'!X38='Tasks Mapping'!$O$23,1,0)</f>
        <v>1</v>
      </c>
    </row>
    <row r="41" spans="1:26" x14ac:dyDescent="0.2">
      <c r="A41">
        <v>38</v>
      </c>
      <c r="B41">
        <v>134</v>
      </c>
      <c r="C41">
        <v>38</v>
      </c>
      <c r="D41">
        <v>134</v>
      </c>
      <c r="E41" s="14">
        <v>1</v>
      </c>
      <c r="F41" s="17">
        <v>0.72</v>
      </c>
      <c r="G41" s="35">
        <f>IF('Answer Results'!E39='Tasks Mapping'!$O$4,1,0)</f>
        <v>1</v>
      </c>
      <c r="H41" s="35">
        <f>IF('Answer Results'!F39='Tasks Mapping'!$O$5,1,0)</f>
        <v>1</v>
      </c>
      <c r="I41" s="35">
        <f>IF('Answer Results'!G39='Tasks Mapping'!$O$6,1,0)</f>
        <v>0</v>
      </c>
      <c r="J41" s="35">
        <f>IF('Answer Results'!H39='Tasks Mapping'!$O$7,1,0)</f>
        <v>0</v>
      </c>
      <c r="K41" s="36">
        <f>IF('Answer Results'!I39='Tasks Mapping'!$O$8,1,0)</f>
        <v>1</v>
      </c>
      <c r="L41" s="35">
        <f>IF('Answer Results'!J39='Tasks Mapping'!$O$9,1,0)</f>
        <v>1</v>
      </c>
      <c r="M41" s="35">
        <f>IF('Answer Results'!K39='Tasks Mapping'!$O$10,1,0)</f>
        <v>1</v>
      </c>
      <c r="N41" s="35">
        <f>IF('Answer Results'!L39='Tasks Mapping'!$O$11,1,0)</f>
        <v>1</v>
      </c>
      <c r="O41" s="35">
        <f>IF('Answer Results'!M39='Tasks Mapping'!$O$12,1,0)</f>
        <v>1</v>
      </c>
      <c r="P41" s="36">
        <f>IF('Answer Results'!N39='Tasks Mapping'!$O$13,1,0)</f>
        <v>1</v>
      </c>
      <c r="Q41" s="35">
        <f>IF('Answer Results'!O39='Tasks Mapping'!$O$14,1,0)</f>
        <v>0</v>
      </c>
      <c r="R41" s="35">
        <f>IF('Answer Results'!P39='Tasks Mapping'!$O$15,1,0)</f>
        <v>1</v>
      </c>
      <c r="S41" s="35">
        <f>IF('Answer Results'!Q39='Tasks Mapping'!$O$16,1,0)</f>
        <v>0</v>
      </c>
      <c r="T41" s="35">
        <f>IF('Answer Results'!R39='Tasks Mapping'!$O$17,1,0)</f>
        <v>1</v>
      </c>
      <c r="U41" s="36">
        <f>IF('Answer Results'!S39='Tasks Mapping'!$O$18,1,0)</f>
        <v>1</v>
      </c>
      <c r="V41" s="35">
        <f>IF('Answer Results'!T39='Tasks Mapping'!$O$19,1,0)</f>
        <v>1</v>
      </c>
      <c r="W41" s="35">
        <f>IF('Answer Results'!U39='Tasks Mapping'!$O$20,1,0)</f>
        <v>1</v>
      </c>
      <c r="X41" s="35">
        <f>IF('Answer Results'!V39='Tasks Mapping'!$O$21,1,0)</f>
        <v>1</v>
      </c>
      <c r="Y41" s="35">
        <f>IF('Answer Results'!W39='Tasks Mapping'!$O$22,1,0)</f>
        <v>0</v>
      </c>
      <c r="Z41" s="36">
        <f>IF('Answer Results'!X39='Tasks Mapping'!$O$23,1,0)</f>
        <v>1</v>
      </c>
    </row>
    <row r="42" spans="1:26" x14ac:dyDescent="0.2">
      <c r="A42">
        <v>39</v>
      </c>
      <c r="B42">
        <v>135</v>
      </c>
      <c r="C42">
        <v>39</v>
      </c>
      <c r="D42">
        <v>135</v>
      </c>
      <c r="E42" s="14">
        <v>1</v>
      </c>
      <c r="F42" s="17">
        <v>1</v>
      </c>
      <c r="G42" s="35">
        <f>IF('Answer Results'!E40='Tasks Mapping'!$O$4,1,0)</f>
        <v>0</v>
      </c>
      <c r="H42" s="35">
        <f>IF('Answer Results'!F40='Tasks Mapping'!$O$5,1,0)</f>
        <v>1</v>
      </c>
      <c r="I42" s="35">
        <f>IF('Answer Results'!G40='Tasks Mapping'!$O$6,1,0)</f>
        <v>1</v>
      </c>
      <c r="J42" s="35">
        <f>IF('Answer Results'!H40='Tasks Mapping'!$O$7,1,0)</f>
        <v>0</v>
      </c>
      <c r="K42" s="36">
        <f>IF('Answer Results'!I40='Tasks Mapping'!$O$8,1,0)</f>
        <v>1</v>
      </c>
      <c r="L42" s="35">
        <f>IF('Answer Results'!J40='Tasks Mapping'!$O$9,1,0)</f>
        <v>0</v>
      </c>
      <c r="M42" s="35">
        <f>IF('Answer Results'!K40='Tasks Mapping'!$O$10,1,0)</f>
        <v>1</v>
      </c>
      <c r="N42" s="35">
        <f>IF('Answer Results'!L40='Tasks Mapping'!$O$11,1,0)</f>
        <v>0</v>
      </c>
      <c r="O42" s="35">
        <f>IF('Answer Results'!M40='Tasks Mapping'!$O$12,1,0)</f>
        <v>1</v>
      </c>
      <c r="P42" s="36">
        <f>IF('Answer Results'!N40='Tasks Mapping'!$O$13,1,0)</f>
        <v>1</v>
      </c>
      <c r="Q42" s="35">
        <f>IF('Answer Results'!O40='Tasks Mapping'!$O$14,1,0)</f>
        <v>0</v>
      </c>
      <c r="R42" s="35">
        <f>IF('Answer Results'!P40='Tasks Mapping'!$O$15,1,0)</f>
        <v>1</v>
      </c>
      <c r="S42" s="35">
        <f>IF('Answer Results'!Q40='Tasks Mapping'!$O$16,1,0)</f>
        <v>1</v>
      </c>
      <c r="T42" s="35">
        <f>IF('Answer Results'!R40='Tasks Mapping'!$O$17,1,0)</f>
        <v>1</v>
      </c>
      <c r="U42" s="36">
        <f>IF('Answer Results'!S40='Tasks Mapping'!$O$18,1,0)</f>
        <v>1</v>
      </c>
      <c r="V42" s="35">
        <f>IF('Answer Results'!T40='Tasks Mapping'!$O$19,1,0)</f>
        <v>1</v>
      </c>
      <c r="W42" s="35">
        <f>IF('Answer Results'!U40='Tasks Mapping'!$O$20,1,0)</f>
        <v>1</v>
      </c>
      <c r="X42" s="35">
        <f>IF('Answer Results'!V40='Tasks Mapping'!$O$21,1,0)</f>
        <v>1</v>
      </c>
      <c r="Y42" s="35">
        <f>IF('Answer Results'!W40='Tasks Mapping'!$O$22,1,0)</f>
        <v>1</v>
      </c>
      <c r="Z42" s="36">
        <f>IF('Answer Results'!X40='Tasks Mapping'!$O$23,1,0)</f>
        <v>1</v>
      </c>
    </row>
    <row r="43" spans="1:26" x14ac:dyDescent="0.2">
      <c r="A43">
        <v>40</v>
      </c>
      <c r="B43">
        <v>136</v>
      </c>
      <c r="C43">
        <v>40</v>
      </c>
      <c r="D43">
        <v>136</v>
      </c>
      <c r="E43" s="13">
        <v>0</v>
      </c>
      <c r="F43" s="18">
        <v>0</v>
      </c>
      <c r="G43" s="35">
        <f>IF('Answer Results'!E41='Tasks Mapping'!$O$4,1,0)</f>
        <v>0</v>
      </c>
      <c r="H43" s="35">
        <f>IF('Answer Results'!F41='Tasks Mapping'!$O$5,1,0)</f>
        <v>0</v>
      </c>
      <c r="I43" s="35">
        <f>IF('Answer Results'!G41='Tasks Mapping'!$O$6,1,0)</f>
        <v>0</v>
      </c>
      <c r="J43" s="35">
        <f>IF('Answer Results'!H41='Tasks Mapping'!$O$7,1,0)</f>
        <v>0</v>
      </c>
      <c r="K43" s="36">
        <f>IF('Answer Results'!I41='Tasks Mapping'!$O$8,1,0)</f>
        <v>0</v>
      </c>
      <c r="L43" s="35">
        <f>IF('Answer Results'!J41='Tasks Mapping'!$O$9,1,0)</f>
        <v>0</v>
      </c>
      <c r="M43" s="35">
        <f>IF('Answer Results'!K41='Tasks Mapping'!$O$10,1,0)</f>
        <v>0</v>
      </c>
      <c r="N43" s="35">
        <f>IF('Answer Results'!L41='Tasks Mapping'!$O$11,1,0)</f>
        <v>0</v>
      </c>
      <c r="O43" s="35">
        <f>IF('Answer Results'!M41='Tasks Mapping'!$O$12,1,0)</f>
        <v>0</v>
      </c>
      <c r="P43" s="36">
        <f>IF('Answer Results'!N41='Tasks Mapping'!$O$13,1,0)</f>
        <v>1</v>
      </c>
      <c r="Q43" s="35">
        <f>IF('Answer Results'!O41='Tasks Mapping'!$O$14,1,0)</f>
        <v>1</v>
      </c>
      <c r="R43" s="35">
        <f>IF('Answer Results'!P41='Tasks Mapping'!$O$15,1,0)</f>
        <v>0</v>
      </c>
      <c r="S43" s="35">
        <f>IF('Answer Results'!Q41='Tasks Mapping'!$O$16,1,0)</f>
        <v>0</v>
      </c>
      <c r="T43" s="35">
        <f>IF('Answer Results'!R41='Tasks Mapping'!$O$17,1,0)</f>
        <v>1</v>
      </c>
      <c r="U43" s="36">
        <f>IF('Answer Results'!S41='Tasks Mapping'!$O$18,1,0)</f>
        <v>0</v>
      </c>
      <c r="V43" s="35">
        <f>IF('Answer Results'!T41='Tasks Mapping'!$O$19,1,0)</f>
        <v>0</v>
      </c>
      <c r="W43" s="35">
        <f>IF('Answer Results'!U41='Tasks Mapping'!$O$20,1,0)</f>
        <v>0</v>
      </c>
      <c r="X43" s="35">
        <f>IF('Answer Results'!V41='Tasks Mapping'!$O$21,1,0)</f>
        <v>0</v>
      </c>
      <c r="Y43" s="35">
        <f>IF('Answer Results'!W41='Tasks Mapping'!$O$22,1,0)</f>
        <v>1</v>
      </c>
      <c r="Z43" s="36">
        <f>IF('Answer Results'!X41='Tasks Mapping'!$O$23,1,0)</f>
        <v>0</v>
      </c>
    </row>
    <row r="44" spans="1:26" x14ac:dyDescent="0.2">
      <c r="A44">
        <v>41</v>
      </c>
      <c r="B44">
        <v>137</v>
      </c>
      <c r="C44">
        <v>41</v>
      </c>
      <c r="D44">
        <v>137</v>
      </c>
      <c r="E44" s="14">
        <v>1</v>
      </c>
      <c r="F44" s="17">
        <v>0.72</v>
      </c>
      <c r="G44" s="35">
        <f>IF('Answer Results'!E42='Tasks Mapping'!$O$4,1,0)</f>
        <v>0</v>
      </c>
      <c r="H44" s="35">
        <f>IF('Answer Results'!F42='Tasks Mapping'!$O$5,1,0)</f>
        <v>1</v>
      </c>
      <c r="I44" s="35">
        <f>IF('Answer Results'!G42='Tasks Mapping'!$O$6,1,0)</f>
        <v>1</v>
      </c>
      <c r="J44" s="35">
        <f>IF('Answer Results'!H42='Tasks Mapping'!$O$7,1,0)</f>
        <v>0</v>
      </c>
      <c r="K44" s="36">
        <f>IF('Answer Results'!I42='Tasks Mapping'!$O$8,1,0)</f>
        <v>1</v>
      </c>
      <c r="L44" s="35">
        <f>IF('Answer Results'!J42='Tasks Mapping'!$O$9,1,0)</f>
        <v>1</v>
      </c>
      <c r="M44" s="35">
        <f>IF('Answer Results'!K42='Tasks Mapping'!$O$10,1,0)</f>
        <v>0</v>
      </c>
      <c r="N44" s="35">
        <f>IF('Answer Results'!L42='Tasks Mapping'!$O$11,1,0)</f>
        <v>1</v>
      </c>
      <c r="O44" s="35">
        <f>IF('Answer Results'!M42='Tasks Mapping'!$O$12,1,0)</f>
        <v>1</v>
      </c>
      <c r="P44" s="36">
        <f>IF('Answer Results'!N42='Tasks Mapping'!$O$13,1,0)</f>
        <v>1</v>
      </c>
      <c r="Q44" s="35">
        <f>IF('Answer Results'!O42='Tasks Mapping'!$O$14,1,0)</f>
        <v>0</v>
      </c>
      <c r="R44" s="35">
        <f>IF('Answer Results'!P42='Tasks Mapping'!$O$15,1,0)</f>
        <v>1</v>
      </c>
      <c r="S44" s="35">
        <f>IF('Answer Results'!Q42='Tasks Mapping'!$O$16,1,0)</f>
        <v>0</v>
      </c>
      <c r="T44" s="35">
        <f>IF('Answer Results'!R42='Tasks Mapping'!$O$17,1,0)</f>
        <v>1</v>
      </c>
      <c r="U44" s="36">
        <f>IF('Answer Results'!S42='Tasks Mapping'!$O$18,1,0)</f>
        <v>1</v>
      </c>
      <c r="V44" s="35">
        <f>IF('Answer Results'!T42='Tasks Mapping'!$O$19,1,0)</f>
        <v>0</v>
      </c>
      <c r="W44" s="35">
        <f>IF('Answer Results'!U42='Tasks Mapping'!$O$20,1,0)</f>
        <v>1</v>
      </c>
      <c r="X44" s="35">
        <f>IF('Answer Results'!V42='Tasks Mapping'!$O$21,1,0)</f>
        <v>0</v>
      </c>
      <c r="Y44" s="35">
        <f>IF('Answer Results'!W42='Tasks Mapping'!$O$22,1,0)</f>
        <v>1</v>
      </c>
      <c r="Z44" s="36">
        <f>IF('Answer Results'!X42='Tasks Mapping'!$O$23,1,0)</f>
        <v>1</v>
      </c>
    </row>
    <row r="45" spans="1:26" x14ac:dyDescent="0.2">
      <c r="A45">
        <v>42</v>
      </c>
      <c r="B45">
        <v>140</v>
      </c>
      <c r="C45">
        <v>42</v>
      </c>
      <c r="D45">
        <v>140</v>
      </c>
      <c r="E45" s="14">
        <v>0.49</v>
      </c>
      <c r="F45" s="18">
        <v>-1.72</v>
      </c>
      <c r="G45" s="35">
        <f>IF('Answer Results'!E43='Tasks Mapping'!$O$4,1,0)</f>
        <v>0</v>
      </c>
      <c r="H45" s="35">
        <f>IF('Answer Results'!F43='Tasks Mapping'!$O$5,1,0)</f>
        <v>1</v>
      </c>
      <c r="I45" s="35">
        <f>IF('Answer Results'!G43='Tasks Mapping'!$O$6,1,0)</f>
        <v>0</v>
      </c>
      <c r="J45" s="35">
        <f>IF('Answer Results'!H43='Tasks Mapping'!$O$7,1,0)</f>
        <v>0</v>
      </c>
      <c r="K45" s="36">
        <f>IF('Answer Results'!I43='Tasks Mapping'!$O$8,1,0)</f>
        <v>1</v>
      </c>
      <c r="L45" s="35">
        <f>IF('Answer Results'!J43='Tasks Mapping'!$O$9,1,0)</f>
        <v>0</v>
      </c>
      <c r="M45" s="35">
        <f>IF('Answer Results'!K43='Tasks Mapping'!$O$10,1,0)</f>
        <v>1</v>
      </c>
      <c r="N45" s="35">
        <f>IF('Answer Results'!L43='Tasks Mapping'!$O$11,1,0)</f>
        <v>1</v>
      </c>
      <c r="O45" s="35">
        <f>IF('Answer Results'!M43='Tasks Mapping'!$O$12,1,0)</f>
        <v>0</v>
      </c>
      <c r="P45" s="36">
        <f>IF('Answer Results'!N43='Tasks Mapping'!$O$13,1,0)</f>
        <v>1</v>
      </c>
      <c r="Q45" s="35">
        <f>IF('Answer Results'!O43='Tasks Mapping'!$O$14,1,0)</f>
        <v>0</v>
      </c>
      <c r="R45" s="35">
        <f>IF('Answer Results'!P43='Tasks Mapping'!$O$15,1,0)</f>
        <v>1</v>
      </c>
      <c r="S45" s="35">
        <f>IF('Answer Results'!Q43='Tasks Mapping'!$O$16,1,0)</f>
        <v>1</v>
      </c>
      <c r="T45" s="35">
        <f>IF('Answer Results'!R43='Tasks Mapping'!$O$17,1,0)</f>
        <v>1</v>
      </c>
      <c r="U45" s="36">
        <f>IF('Answer Results'!S43='Tasks Mapping'!$O$18,1,0)</f>
        <v>1</v>
      </c>
      <c r="V45" s="35">
        <f>IF('Answer Results'!T43='Tasks Mapping'!$O$19,1,0)</f>
        <v>0</v>
      </c>
      <c r="W45" s="35">
        <f>IF('Answer Results'!U43='Tasks Mapping'!$O$20,1,0)</f>
        <v>1</v>
      </c>
      <c r="X45" s="35">
        <f>IF('Answer Results'!V43='Tasks Mapping'!$O$21,1,0)</f>
        <v>1</v>
      </c>
      <c r="Y45" s="35">
        <f>IF('Answer Results'!W43='Tasks Mapping'!$O$22,1,0)</f>
        <v>0</v>
      </c>
      <c r="Z45" s="36">
        <f>IF('Answer Results'!X43='Tasks Mapping'!$O$23,1,0)</f>
        <v>1</v>
      </c>
    </row>
    <row r="46" spans="1:26" x14ac:dyDescent="0.2">
      <c r="A46">
        <v>43</v>
      </c>
      <c r="B46">
        <v>142</v>
      </c>
      <c r="C46">
        <v>43</v>
      </c>
      <c r="D46">
        <v>142</v>
      </c>
      <c r="E46" s="14">
        <v>1</v>
      </c>
      <c r="F46" s="17">
        <v>0.72</v>
      </c>
      <c r="G46" s="35">
        <f>IF('Answer Results'!E44='Tasks Mapping'!$O$4,1,0)</f>
        <v>0</v>
      </c>
      <c r="H46" s="35">
        <f>IF('Answer Results'!F44='Tasks Mapping'!$O$5,1,0)</f>
        <v>1</v>
      </c>
      <c r="I46" s="35">
        <f>IF('Answer Results'!G44='Tasks Mapping'!$O$6,1,0)</f>
        <v>0</v>
      </c>
      <c r="J46" s="35">
        <f>IF('Answer Results'!H44='Tasks Mapping'!$O$7,1,0)</f>
        <v>0</v>
      </c>
      <c r="K46" s="36">
        <f>IF('Answer Results'!I44='Tasks Mapping'!$O$8,1,0)</f>
        <v>1</v>
      </c>
      <c r="L46" s="35">
        <f>IF('Answer Results'!J44='Tasks Mapping'!$O$9,1,0)</f>
        <v>1</v>
      </c>
      <c r="M46" s="35">
        <f>IF('Answer Results'!K44='Tasks Mapping'!$O$10,1,0)</f>
        <v>1</v>
      </c>
      <c r="N46" s="35">
        <f>IF('Answer Results'!L44='Tasks Mapping'!$O$11,1,0)</f>
        <v>1</v>
      </c>
      <c r="O46" s="35">
        <f>IF('Answer Results'!M44='Tasks Mapping'!$O$12,1,0)</f>
        <v>0</v>
      </c>
      <c r="P46" s="36">
        <f>IF('Answer Results'!N44='Tasks Mapping'!$O$13,1,0)</f>
        <v>1</v>
      </c>
      <c r="Q46" s="35">
        <f>IF('Answer Results'!O44='Tasks Mapping'!$O$14,1,0)</f>
        <v>0</v>
      </c>
      <c r="R46" s="35">
        <f>IF('Answer Results'!P44='Tasks Mapping'!$O$15,1,0)</f>
        <v>1</v>
      </c>
      <c r="S46" s="35">
        <f>IF('Answer Results'!Q44='Tasks Mapping'!$O$16,1,0)</f>
        <v>0</v>
      </c>
      <c r="T46" s="35">
        <f>IF('Answer Results'!R44='Tasks Mapping'!$O$17,1,0)</f>
        <v>1</v>
      </c>
      <c r="U46" s="36">
        <f>IF('Answer Results'!S44='Tasks Mapping'!$O$18,1,0)</f>
        <v>1</v>
      </c>
      <c r="V46" s="35">
        <f>IF('Answer Results'!T44='Tasks Mapping'!$O$19,1,0)</f>
        <v>1</v>
      </c>
      <c r="W46" s="35">
        <f>IF('Answer Results'!U44='Tasks Mapping'!$O$20,1,0)</f>
        <v>1</v>
      </c>
      <c r="X46" s="35">
        <f>IF('Answer Results'!V44='Tasks Mapping'!$O$21,1,0)</f>
        <v>1</v>
      </c>
      <c r="Y46" s="35">
        <f>IF('Answer Results'!W44='Tasks Mapping'!$O$22,1,0)</f>
        <v>1</v>
      </c>
      <c r="Z46" s="36">
        <f>IF('Answer Results'!X44='Tasks Mapping'!$O$23,1,0)</f>
        <v>1</v>
      </c>
    </row>
    <row r="47" spans="1:26" ht="13.5" thickBot="1" x14ac:dyDescent="0.25"/>
    <row r="48" spans="1:26" x14ac:dyDescent="0.2">
      <c r="C48" s="39"/>
      <c r="D48" s="39"/>
      <c r="E48" s="113" t="s">
        <v>140</v>
      </c>
      <c r="F48" s="123"/>
      <c r="G48" s="87"/>
      <c r="H48" s="87"/>
      <c r="I48" s="87"/>
      <c r="J48" s="87"/>
      <c r="K48" s="88"/>
      <c r="L48" s="87"/>
      <c r="M48" s="87"/>
      <c r="N48" s="87"/>
      <c r="O48" s="87"/>
      <c r="P48" s="88"/>
      <c r="Q48" s="87"/>
      <c r="R48" s="87"/>
      <c r="S48" s="87"/>
      <c r="T48" s="87"/>
      <c r="U48" s="88"/>
      <c r="V48" s="87"/>
      <c r="W48" s="87"/>
      <c r="X48" s="87"/>
      <c r="Y48" s="87"/>
      <c r="Z48" s="88"/>
    </row>
    <row r="49" spans="3:26" x14ac:dyDescent="0.2">
      <c r="C49" s="39"/>
      <c r="D49" s="39"/>
      <c r="E49" s="105" t="s">
        <v>120</v>
      </c>
      <c r="F49" s="119"/>
      <c r="G49" s="89">
        <f t="shared" ref="G49:Z49" si="0">1-AVERAGE(G5:G46)</f>
        <v>0.9285714285714286</v>
      </c>
      <c r="H49" s="89">
        <f t="shared" si="0"/>
        <v>2.3809523809523836E-2</v>
      </c>
      <c r="I49" s="89">
        <f t="shared" si="0"/>
        <v>0.4285714285714286</v>
      </c>
      <c r="J49" s="89">
        <f t="shared" si="0"/>
        <v>0.73809523809523814</v>
      </c>
      <c r="K49" s="89">
        <f t="shared" si="0"/>
        <v>9.5238095238095233E-2</v>
      </c>
      <c r="L49" s="89">
        <f t="shared" si="0"/>
        <v>0.40476190476190477</v>
      </c>
      <c r="M49" s="89">
        <f t="shared" si="0"/>
        <v>0.33333333333333337</v>
      </c>
      <c r="N49" s="89">
        <f t="shared" si="0"/>
        <v>0.38095238095238093</v>
      </c>
      <c r="O49" s="89">
        <f t="shared" si="0"/>
        <v>0.47619047619047616</v>
      </c>
      <c r="P49" s="89">
        <f t="shared" si="0"/>
        <v>7.1428571428571397E-2</v>
      </c>
      <c r="Q49" s="89">
        <f t="shared" si="0"/>
        <v>0.66666666666666674</v>
      </c>
      <c r="R49" s="89">
        <f t="shared" si="0"/>
        <v>2.3809523809523836E-2</v>
      </c>
      <c r="S49" s="89">
        <f t="shared" si="0"/>
        <v>0.33333333333333337</v>
      </c>
      <c r="T49" s="89">
        <f t="shared" si="0"/>
        <v>7.1428571428571397E-2</v>
      </c>
      <c r="U49" s="89">
        <f t="shared" si="0"/>
        <v>7.1428571428571397E-2</v>
      </c>
      <c r="V49" s="89">
        <f t="shared" si="0"/>
        <v>0.2857142857142857</v>
      </c>
      <c r="W49" s="89">
        <f t="shared" si="0"/>
        <v>7.1428571428571397E-2</v>
      </c>
      <c r="X49" s="89">
        <f t="shared" si="0"/>
        <v>0.11904761904761907</v>
      </c>
      <c r="Y49" s="89">
        <f t="shared" si="0"/>
        <v>0.16666666666666663</v>
      </c>
      <c r="Z49" s="41">
        <f t="shared" si="0"/>
        <v>4.7619047619047672E-2</v>
      </c>
    </row>
    <row r="50" spans="3:26" ht="13.5" thickBot="1" x14ac:dyDescent="0.25">
      <c r="E50" s="115" t="s">
        <v>121</v>
      </c>
      <c r="F50" s="124"/>
      <c r="G50" s="90">
        <f>_xlfn.STDEV.S(G5:G46)</f>
        <v>0.26066118021500656</v>
      </c>
      <c r="H50" s="90">
        <f t="shared" ref="H50:Z50" si="1">_xlfn.STDEV.S(H5:H46)</f>
        <v>0.15430334996209177</v>
      </c>
      <c r="I50" s="90">
        <f t="shared" si="1"/>
        <v>0.50087032267780929</v>
      </c>
      <c r="J50" s="90">
        <f t="shared" si="1"/>
        <v>0.44500061986933037</v>
      </c>
      <c r="K50" s="91">
        <f t="shared" si="1"/>
        <v>0.29710175718617465</v>
      </c>
      <c r="L50" s="90">
        <f t="shared" si="1"/>
        <v>0.49679577241454692</v>
      </c>
      <c r="M50" s="90">
        <f t="shared" si="1"/>
        <v>0.47711872361369784</v>
      </c>
      <c r="N50" s="90">
        <f t="shared" si="1"/>
        <v>0.49150743499231975</v>
      </c>
      <c r="O50" s="90">
        <f t="shared" si="1"/>
        <v>0.50548673660413146</v>
      </c>
      <c r="P50" s="91">
        <f t="shared" si="1"/>
        <v>0.2606611802150065</v>
      </c>
      <c r="Q50" s="90">
        <f t="shared" si="1"/>
        <v>0.47711872361369784</v>
      </c>
      <c r="R50" s="90">
        <f t="shared" si="1"/>
        <v>0.15430334996209177</v>
      </c>
      <c r="S50" s="90">
        <f t="shared" si="1"/>
        <v>0.47711872361369784</v>
      </c>
      <c r="T50" s="90">
        <f t="shared" si="1"/>
        <v>0.2606611802150065</v>
      </c>
      <c r="U50" s="91">
        <f t="shared" si="1"/>
        <v>0.2606611802150065</v>
      </c>
      <c r="V50" s="90">
        <f t="shared" si="1"/>
        <v>0.45722995685921258</v>
      </c>
      <c r="W50" s="90">
        <f t="shared" si="1"/>
        <v>0.2606611802150065</v>
      </c>
      <c r="X50" s="90">
        <f t="shared" si="1"/>
        <v>0.32777006756156785</v>
      </c>
      <c r="Y50" s="90">
        <f t="shared" si="1"/>
        <v>0.377195470232912</v>
      </c>
      <c r="Z50" s="91">
        <f t="shared" si="1"/>
        <v>0.2155402687045212</v>
      </c>
    </row>
    <row r="52" spans="3:26" x14ac:dyDescent="0.2">
      <c r="F52" s="119"/>
    </row>
    <row r="53" spans="3:26" x14ac:dyDescent="0.2">
      <c r="F53" s="119"/>
    </row>
    <row r="55" spans="3:26" x14ac:dyDescent="0.2">
      <c r="F55" s="119"/>
    </row>
    <row r="56" spans="3:26" x14ac:dyDescent="0.2">
      <c r="F56" s="119"/>
    </row>
    <row r="58" spans="3:26" x14ac:dyDescent="0.2">
      <c r="F58" s="119"/>
    </row>
    <row r="59" spans="3:26" x14ac:dyDescent="0.2">
      <c r="F59" s="119"/>
    </row>
  </sheetData>
  <mergeCells count="13">
    <mergeCell ref="V1:Z1"/>
    <mergeCell ref="A1:B1"/>
    <mergeCell ref="G1:K1"/>
    <mergeCell ref="L1:P1"/>
    <mergeCell ref="Q1:U1"/>
    <mergeCell ref="E1:F1"/>
    <mergeCell ref="F58:F59"/>
    <mergeCell ref="F52:F53"/>
    <mergeCell ref="F55:F56"/>
    <mergeCell ref="E48:F48"/>
    <mergeCell ref="C1:D1"/>
    <mergeCell ref="E49:F49"/>
    <mergeCell ref="E50:F50"/>
  </mergeCells>
  <conditionalFormatting sqref="G5:Z46">
    <cfRule type="cellIs" dxfId="0" priority="4" operator="equal">
      <formula>0</formula>
    </cfRule>
  </conditionalFormatting>
  <conditionalFormatting sqref="G49:Z49">
    <cfRule type="colorScale" priority="2">
      <colorScale>
        <cfvo type="num" val="0"/>
        <cfvo type="num" val="1"/>
        <color theme="9" tint="-0.249977111117893"/>
        <color theme="5" tint="-0.249977111117893"/>
      </colorScale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57"/>
  <sheetViews>
    <sheetView workbookViewId="0">
      <pane xSplit="4" ySplit="4" topLeftCell="E17" activePane="bottomRight" state="frozen"/>
      <selection pane="topRight" activeCell="F1" sqref="F1"/>
      <selection pane="bottomLeft" activeCell="A4" sqref="A4"/>
      <selection pane="bottomRight" activeCell="AE18" sqref="AE18"/>
    </sheetView>
  </sheetViews>
  <sheetFormatPr baseColWidth="10" defaultRowHeight="12.75" x14ac:dyDescent="0.2"/>
  <cols>
    <col min="1" max="1" width="3.85546875" customWidth="1"/>
    <col min="2" max="2" width="8.85546875" style="5" bestFit="1" customWidth="1"/>
    <col min="3" max="3" width="10.7109375" customWidth="1"/>
    <col min="4" max="4" width="10.7109375" style="5" customWidth="1"/>
    <col min="5" max="8" width="7.5703125" customWidth="1"/>
    <col min="9" max="9" width="7.5703125" style="5" customWidth="1"/>
    <col min="10" max="13" width="7.5703125" customWidth="1"/>
    <col min="14" max="14" width="7.5703125" style="5" customWidth="1"/>
    <col min="15" max="18" width="7.5703125" customWidth="1"/>
    <col min="19" max="19" width="7.5703125" style="5" customWidth="1"/>
    <col min="20" max="23" width="7.5703125" customWidth="1"/>
    <col min="24" max="24" width="7.5703125" style="5" customWidth="1"/>
    <col min="25" max="25" width="11.5703125" bestFit="1" customWidth="1"/>
  </cols>
  <sheetData>
    <row r="1" spans="1:24" x14ac:dyDescent="0.2">
      <c r="A1" s="132" t="s">
        <v>35</v>
      </c>
      <c r="B1" s="122"/>
      <c r="C1" s="106" t="s">
        <v>253</v>
      </c>
      <c r="D1" s="106"/>
      <c r="E1" s="133" t="s">
        <v>115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2"/>
    </row>
    <row r="2" spans="1:24" x14ac:dyDescent="0.2">
      <c r="A2" s="44"/>
      <c r="B2" s="45" t="s">
        <v>204</v>
      </c>
      <c r="C2" s="42"/>
      <c r="D2" s="43"/>
      <c r="E2" s="52" t="s">
        <v>59</v>
      </c>
      <c r="F2" s="53" t="s">
        <v>59</v>
      </c>
      <c r="G2" s="53" t="s">
        <v>59</v>
      </c>
      <c r="H2" s="53" t="s">
        <v>59</v>
      </c>
      <c r="I2" s="54" t="s">
        <v>59</v>
      </c>
      <c r="J2" s="53" t="s">
        <v>67</v>
      </c>
      <c r="K2" s="53" t="s">
        <v>67</v>
      </c>
      <c r="L2" s="53" t="s">
        <v>67</v>
      </c>
      <c r="M2" s="53" t="s">
        <v>67</v>
      </c>
      <c r="N2" s="54" t="s">
        <v>67</v>
      </c>
      <c r="O2" s="53" t="s">
        <v>59</v>
      </c>
      <c r="P2" s="53" t="s">
        <v>59</v>
      </c>
      <c r="Q2" s="53" t="s">
        <v>59</v>
      </c>
      <c r="R2" s="53" t="s">
        <v>59</v>
      </c>
      <c r="S2" s="54" t="s">
        <v>59</v>
      </c>
      <c r="T2" s="53" t="s">
        <v>67</v>
      </c>
      <c r="U2" s="53" t="s">
        <v>67</v>
      </c>
      <c r="V2" s="53" t="s">
        <v>67</v>
      </c>
      <c r="W2" s="53" t="s">
        <v>67</v>
      </c>
      <c r="X2" s="54" t="s">
        <v>67</v>
      </c>
    </row>
    <row r="3" spans="1:24" x14ac:dyDescent="0.2">
      <c r="A3" s="53"/>
      <c r="B3" s="54" t="s">
        <v>57</v>
      </c>
      <c r="C3" s="50"/>
      <c r="D3" s="51"/>
      <c r="E3" s="53" t="s">
        <v>60</v>
      </c>
      <c r="F3" s="53" t="s">
        <v>60</v>
      </c>
      <c r="G3" s="53" t="s">
        <v>60</v>
      </c>
      <c r="H3" s="53" t="s">
        <v>60</v>
      </c>
      <c r="I3" s="54" t="s">
        <v>60</v>
      </c>
      <c r="J3" s="53" t="s">
        <v>60</v>
      </c>
      <c r="K3" s="53" t="s">
        <v>60</v>
      </c>
      <c r="L3" s="53" t="s">
        <v>60</v>
      </c>
      <c r="M3" s="53" t="s">
        <v>60</v>
      </c>
      <c r="N3" s="54" t="s">
        <v>60</v>
      </c>
      <c r="O3" s="53" t="s">
        <v>54</v>
      </c>
      <c r="P3" s="53" t="s">
        <v>54</v>
      </c>
      <c r="Q3" s="53" t="s">
        <v>54</v>
      </c>
      <c r="R3" s="53" t="s">
        <v>54</v>
      </c>
      <c r="S3" s="54" t="s">
        <v>54</v>
      </c>
      <c r="T3" s="53" t="s">
        <v>54</v>
      </c>
      <c r="U3" s="53" t="s">
        <v>54</v>
      </c>
      <c r="V3" s="53" t="s">
        <v>54</v>
      </c>
      <c r="W3" s="53" t="s">
        <v>54</v>
      </c>
      <c r="X3" s="54" t="s">
        <v>54</v>
      </c>
    </row>
    <row r="4" spans="1:24" ht="13.5" thickBot="1" x14ac:dyDescent="0.25">
      <c r="A4" s="3" t="s">
        <v>254</v>
      </c>
      <c r="B4" s="24" t="s">
        <v>36</v>
      </c>
      <c r="C4" s="3" t="s">
        <v>52</v>
      </c>
      <c r="D4" s="6" t="s">
        <v>41</v>
      </c>
      <c r="E4" s="23">
        <v>1</v>
      </c>
      <c r="F4" s="23">
        <v>2</v>
      </c>
      <c r="G4" s="23">
        <v>3</v>
      </c>
      <c r="H4" s="23">
        <v>4</v>
      </c>
      <c r="I4" s="24">
        <v>5</v>
      </c>
      <c r="J4" s="23">
        <v>6</v>
      </c>
      <c r="K4" s="23">
        <v>7</v>
      </c>
      <c r="L4" s="23">
        <v>8</v>
      </c>
      <c r="M4" s="23">
        <v>9</v>
      </c>
      <c r="N4" s="24">
        <v>10</v>
      </c>
      <c r="O4" s="23">
        <v>11</v>
      </c>
      <c r="P4" s="23">
        <v>12</v>
      </c>
      <c r="Q4" s="23">
        <v>13</v>
      </c>
      <c r="R4" s="23">
        <v>14</v>
      </c>
      <c r="S4" s="24">
        <v>15</v>
      </c>
      <c r="T4" s="23">
        <v>16</v>
      </c>
      <c r="U4" s="23">
        <v>17</v>
      </c>
      <c r="V4" s="23">
        <v>18</v>
      </c>
      <c r="W4" s="23">
        <v>19</v>
      </c>
      <c r="X4" s="24">
        <v>20</v>
      </c>
    </row>
    <row r="5" spans="1:24" ht="13.5" thickTop="1" x14ac:dyDescent="0.2">
      <c r="A5" s="19">
        <v>1</v>
      </c>
      <c r="B5" s="25">
        <v>30</v>
      </c>
      <c r="C5" s="13">
        <v>0</v>
      </c>
      <c r="D5" s="17">
        <v>0.72</v>
      </c>
      <c r="E5" s="19">
        <v>64.28</v>
      </c>
      <c r="F5" s="19">
        <v>41.91</v>
      </c>
      <c r="G5" s="19">
        <v>65.25</v>
      </c>
      <c r="H5" s="19">
        <v>56.2</v>
      </c>
      <c r="I5" s="25">
        <v>19.86</v>
      </c>
      <c r="J5" s="19">
        <v>52.96</v>
      </c>
      <c r="K5" s="19">
        <v>34.479999999999997</v>
      </c>
      <c r="L5" s="19">
        <v>74.010000000000005</v>
      </c>
      <c r="M5" s="19">
        <v>42.83</v>
      </c>
      <c r="N5" s="25">
        <v>20.12</v>
      </c>
      <c r="O5" s="19">
        <v>61.67</v>
      </c>
      <c r="P5" s="19">
        <v>32.31</v>
      </c>
      <c r="Q5" s="19">
        <v>96.69</v>
      </c>
      <c r="R5" s="19">
        <v>39.06</v>
      </c>
      <c r="S5" s="25">
        <v>22.89</v>
      </c>
      <c r="T5" s="19">
        <v>42.08</v>
      </c>
      <c r="U5" s="19">
        <v>73.180000000000007</v>
      </c>
      <c r="V5" s="19">
        <v>53.02</v>
      </c>
      <c r="W5" s="19">
        <v>33.44</v>
      </c>
      <c r="X5" s="25">
        <v>17.68</v>
      </c>
    </row>
    <row r="6" spans="1:24" x14ac:dyDescent="0.2">
      <c r="A6" s="19">
        <v>2</v>
      </c>
      <c r="B6" s="25">
        <v>31</v>
      </c>
      <c r="C6" s="13">
        <v>0.47</v>
      </c>
      <c r="D6" s="17">
        <v>0.72</v>
      </c>
      <c r="E6" s="19">
        <v>103.63</v>
      </c>
      <c r="F6" s="19">
        <v>32.31</v>
      </c>
      <c r="G6" s="19">
        <v>72.86</v>
      </c>
      <c r="H6" s="19">
        <v>43.28</v>
      </c>
      <c r="I6" s="25">
        <v>23.47</v>
      </c>
      <c r="J6" s="19">
        <v>48.21</v>
      </c>
      <c r="K6" s="19">
        <v>53.48</v>
      </c>
      <c r="L6" s="19">
        <v>109.51</v>
      </c>
      <c r="M6" s="19">
        <v>48.02</v>
      </c>
      <c r="N6" s="25">
        <v>29.25</v>
      </c>
      <c r="O6" s="19">
        <v>59.55</v>
      </c>
      <c r="P6" s="19">
        <v>29.42</v>
      </c>
      <c r="Q6" s="19">
        <v>90.41</v>
      </c>
      <c r="R6" s="19">
        <v>249.4</v>
      </c>
      <c r="S6" s="25">
        <v>23.96</v>
      </c>
      <c r="T6" s="19">
        <v>29.85</v>
      </c>
      <c r="U6" s="19">
        <v>34.19</v>
      </c>
      <c r="V6" s="19">
        <v>41.17</v>
      </c>
      <c r="W6" s="19">
        <v>74.53</v>
      </c>
      <c r="X6" s="25">
        <v>24.26</v>
      </c>
    </row>
    <row r="7" spans="1:24" x14ac:dyDescent="0.2">
      <c r="A7" s="19">
        <v>3</v>
      </c>
      <c r="B7" s="25">
        <v>32</v>
      </c>
      <c r="C7" s="14">
        <v>1</v>
      </c>
      <c r="D7" s="17">
        <v>0.72</v>
      </c>
      <c r="E7" s="19">
        <v>26.18</v>
      </c>
      <c r="F7" s="19">
        <v>26.28</v>
      </c>
      <c r="G7" s="19">
        <v>45.04</v>
      </c>
      <c r="H7" s="19">
        <v>20.59</v>
      </c>
      <c r="I7" s="25">
        <v>21.98</v>
      </c>
      <c r="J7" s="19">
        <v>22.33</v>
      </c>
      <c r="K7" s="19">
        <v>28.64</v>
      </c>
      <c r="L7" s="19">
        <v>37.840000000000003</v>
      </c>
      <c r="M7" s="19">
        <v>23.57</v>
      </c>
      <c r="N7" s="25">
        <v>19.489999999999998</v>
      </c>
      <c r="O7" s="19">
        <v>19.52</v>
      </c>
      <c r="P7" s="19">
        <v>19.02</v>
      </c>
      <c r="Q7" s="19">
        <v>35.700000000000003</v>
      </c>
      <c r="R7" s="19">
        <v>18.57</v>
      </c>
      <c r="S7" s="25">
        <v>15.27</v>
      </c>
      <c r="T7" s="19">
        <v>12.84</v>
      </c>
      <c r="U7" s="19">
        <v>11.91</v>
      </c>
      <c r="V7" s="19">
        <v>15.3</v>
      </c>
      <c r="W7" s="19">
        <v>11.96</v>
      </c>
      <c r="X7" s="25">
        <v>14.34</v>
      </c>
    </row>
    <row r="8" spans="1:24" x14ac:dyDescent="0.2">
      <c r="A8" s="19">
        <v>4</v>
      </c>
      <c r="B8" s="25">
        <v>33</v>
      </c>
      <c r="C8" s="14">
        <v>0.47</v>
      </c>
      <c r="D8" s="18">
        <v>0.12</v>
      </c>
      <c r="E8" s="19">
        <v>101.45</v>
      </c>
      <c r="F8" s="19">
        <v>54.23</v>
      </c>
      <c r="G8" s="19">
        <v>70.08</v>
      </c>
      <c r="H8" s="19">
        <v>30.95</v>
      </c>
      <c r="I8" s="25">
        <v>33.590000000000003</v>
      </c>
      <c r="J8" s="19">
        <v>35.36</v>
      </c>
      <c r="K8" s="19">
        <v>71.680000000000007</v>
      </c>
      <c r="L8" s="19">
        <v>62.75</v>
      </c>
      <c r="M8" s="19">
        <v>75.02</v>
      </c>
      <c r="N8" s="25">
        <v>28.2</v>
      </c>
      <c r="O8" s="19">
        <v>67.22</v>
      </c>
      <c r="P8" s="19">
        <v>34.130000000000003</v>
      </c>
      <c r="Q8" s="19">
        <v>42.63</v>
      </c>
      <c r="R8" s="19">
        <v>32.72</v>
      </c>
      <c r="S8" s="25">
        <v>34.43</v>
      </c>
      <c r="T8" s="19">
        <v>33.92</v>
      </c>
      <c r="U8" s="19">
        <v>20.43</v>
      </c>
      <c r="V8" s="19">
        <v>127.88</v>
      </c>
      <c r="W8" s="19">
        <v>81.47</v>
      </c>
      <c r="X8" s="25">
        <v>13.68</v>
      </c>
    </row>
    <row r="9" spans="1:24" x14ac:dyDescent="0.2">
      <c r="A9" s="19">
        <v>5</v>
      </c>
      <c r="B9" s="25">
        <v>38</v>
      </c>
      <c r="C9" s="14">
        <v>0.47</v>
      </c>
      <c r="D9" s="18">
        <v>0.12</v>
      </c>
      <c r="E9" s="19">
        <v>62.68</v>
      </c>
      <c r="F9" s="19">
        <v>24.78</v>
      </c>
      <c r="G9" s="19">
        <v>69.040000000000006</v>
      </c>
      <c r="H9" s="19">
        <v>28.83</v>
      </c>
      <c r="I9" s="25">
        <v>30.02</v>
      </c>
      <c r="J9" s="19">
        <v>28.65</v>
      </c>
      <c r="K9" s="19">
        <v>37.020000000000003</v>
      </c>
      <c r="L9" s="19">
        <v>58.06</v>
      </c>
      <c r="M9" s="19">
        <v>28.29</v>
      </c>
      <c r="N9" s="25">
        <v>22.67</v>
      </c>
      <c r="O9" s="19">
        <v>27.4</v>
      </c>
      <c r="P9" s="19">
        <v>25.53</v>
      </c>
      <c r="Q9" s="19">
        <v>107.15</v>
      </c>
      <c r="R9" s="19">
        <v>42.25</v>
      </c>
      <c r="S9" s="25">
        <v>33.76</v>
      </c>
      <c r="T9" s="19">
        <v>44.26</v>
      </c>
      <c r="U9" s="19">
        <v>20.36</v>
      </c>
      <c r="V9" s="19">
        <v>51.38</v>
      </c>
      <c r="W9" s="19">
        <v>38.97</v>
      </c>
      <c r="X9" s="25">
        <v>18.71</v>
      </c>
    </row>
    <row r="10" spans="1:24" x14ac:dyDescent="0.2">
      <c r="A10" s="19">
        <v>6</v>
      </c>
      <c r="B10" s="25">
        <v>43</v>
      </c>
      <c r="C10" s="14">
        <v>1</v>
      </c>
      <c r="D10" s="17">
        <v>0.72</v>
      </c>
      <c r="E10" s="19">
        <v>99.16</v>
      </c>
      <c r="F10" s="19">
        <v>23.09</v>
      </c>
      <c r="G10" s="19">
        <v>28</v>
      </c>
      <c r="H10" s="19">
        <v>32.93</v>
      </c>
      <c r="I10" s="25">
        <v>14.4</v>
      </c>
      <c r="J10" s="19">
        <v>28.68</v>
      </c>
      <c r="K10" s="19">
        <v>60.02</v>
      </c>
      <c r="L10" s="19">
        <v>69.760000000000005</v>
      </c>
      <c r="M10" s="19">
        <v>21.6</v>
      </c>
      <c r="N10" s="25">
        <v>14.2</v>
      </c>
      <c r="O10" s="19">
        <v>38.54</v>
      </c>
      <c r="P10" s="19">
        <v>26.63</v>
      </c>
      <c r="Q10" s="19">
        <v>118.65</v>
      </c>
      <c r="R10" s="19">
        <v>64.7</v>
      </c>
      <c r="S10" s="25">
        <v>18.7</v>
      </c>
      <c r="T10" s="19">
        <v>52.11</v>
      </c>
      <c r="U10" s="19">
        <v>16.899999999999999</v>
      </c>
      <c r="V10" s="19">
        <v>30.85</v>
      </c>
      <c r="W10" s="19">
        <v>68.180000000000007</v>
      </c>
      <c r="X10" s="25">
        <v>20.95</v>
      </c>
    </row>
    <row r="11" spans="1:24" x14ac:dyDescent="0.2">
      <c r="A11" s="19">
        <v>7</v>
      </c>
      <c r="B11" s="25">
        <v>45</v>
      </c>
      <c r="C11" s="13">
        <v>0.47</v>
      </c>
      <c r="D11" s="18">
        <v>0.15</v>
      </c>
      <c r="E11" s="19">
        <v>35.270000000000003</v>
      </c>
      <c r="F11" s="19">
        <v>32.68</v>
      </c>
      <c r="G11" s="19">
        <v>98.26</v>
      </c>
      <c r="H11" s="19">
        <v>40.78</v>
      </c>
      <c r="I11" s="25">
        <v>40.51</v>
      </c>
      <c r="J11" s="19">
        <v>27.88</v>
      </c>
      <c r="K11" s="19">
        <v>51.81</v>
      </c>
      <c r="L11" s="19">
        <v>36.880000000000003</v>
      </c>
      <c r="M11" s="19">
        <v>22.4</v>
      </c>
      <c r="N11" s="25">
        <v>36.520000000000003</v>
      </c>
      <c r="O11" s="19">
        <v>28.47</v>
      </c>
      <c r="P11" s="19">
        <v>24.7</v>
      </c>
      <c r="Q11" s="19">
        <v>87.07</v>
      </c>
      <c r="R11" s="19">
        <v>18.43</v>
      </c>
      <c r="S11" s="25">
        <v>22.67</v>
      </c>
      <c r="T11" s="19">
        <v>19.25</v>
      </c>
      <c r="U11" s="19">
        <v>28.3</v>
      </c>
      <c r="V11" s="19">
        <v>30.87</v>
      </c>
      <c r="W11" s="19">
        <v>21.48</v>
      </c>
      <c r="X11" s="25">
        <v>30.76</v>
      </c>
    </row>
    <row r="12" spans="1:24" x14ac:dyDescent="0.2">
      <c r="A12" s="19">
        <v>8</v>
      </c>
      <c r="B12" s="25">
        <v>47</v>
      </c>
      <c r="C12" s="14">
        <v>0.47</v>
      </c>
      <c r="D12" s="18">
        <v>0.24</v>
      </c>
      <c r="E12" s="19">
        <v>48.83</v>
      </c>
      <c r="F12" s="19">
        <v>42.39</v>
      </c>
      <c r="G12" s="19">
        <v>42.92</v>
      </c>
      <c r="H12" s="19">
        <v>33.64</v>
      </c>
      <c r="I12" s="25">
        <v>35.28</v>
      </c>
      <c r="J12" s="19">
        <v>42.93</v>
      </c>
      <c r="K12" s="19">
        <v>28.75</v>
      </c>
      <c r="L12" s="19">
        <v>44.69</v>
      </c>
      <c r="M12" s="19">
        <v>30.36</v>
      </c>
      <c r="N12" s="25">
        <v>25.56</v>
      </c>
      <c r="O12" s="19">
        <v>32.44</v>
      </c>
      <c r="P12" s="19">
        <v>21.26</v>
      </c>
      <c r="Q12" s="19">
        <v>43.13</v>
      </c>
      <c r="R12" s="19">
        <v>31.09</v>
      </c>
      <c r="S12" s="25">
        <v>15.81</v>
      </c>
      <c r="T12" s="19">
        <v>15.51</v>
      </c>
      <c r="U12" s="19">
        <v>23.26</v>
      </c>
      <c r="V12" s="19">
        <v>25.09</v>
      </c>
      <c r="W12" s="19">
        <v>27.99</v>
      </c>
      <c r="X12" s="25">
        <v>14.7</v>
      </c>
    </row>
    <row r="13" spans="1:24" x14ac:dyDescent="0.2">
      <c r="A13" s="19">
        <v>9</v>
      </c>
      <c r="B13" s="25">
        <v>48</v>
      </c>
      <c r="C13" s="13">
        <v>0.47</v>
      </c>
      <c r="D13" s="18">
        <v>-0.12</v>
      </c>
      <c r="E13" s="19">
        <v>28.07</v>
      </c>
      <c r="F13" s="19">
        <v>50.36</v>
      </c>
      <c r="G13" s="19">
        <v>49.08</v>
      </c>
      <c r="H13" s="19">
        <v>27.5</v>
      </c>
      <c r="I13" s="25">
        <v>22.41</v>
      </c>
      <c r="J13" s="19">
        <v>20.96</v>
      </c>
      <c r="K13" s="19">
        <v>36.299999999999997</v>
      </c>
      <c r="L13" s="19">
        <v>38.119999999999997</v>
      </c>
      <c r="M13" s="19">
        <v>21.95</v>
      </c>
      <c r="N13" s="25">
        <v>20.72</v>
      </c>
      <c r="O13" s="19">
        <v>26.54</v>
      </c>
      <c r="P13" s="19">
        <v>23.72</v>
      </c>
      <c r="Q13" s="19">
        <v>42.58</v>
      </c>
      <c r="R13" s="19">
        <v>29.95</v>
      </c>
      <c r="S13" s="25">
        <v>22.63</v>
      </c>
      <c r="T13" s="19">
        <v>18.16</v>
      </c>
      <c r="U13" s="19">
        <v>33.43</v>
      </c>
      <c r="V13" s="19">
        <v>63.91</v>
      </c>
      <c r="W13" s="19">
        <v>17.7</v>
      </c>
      <c r="X13" s="25">
        <v>36.71</v>
      </c>
    </row>
    <row r="14" spans="1:24" x14ac:dyDescent="0.2">
      <c r="A14" s="19">
        <v>10</v>
      </c>
      <c r="B14" s="25">
        <v>49</v>
      </c>
      <c r="C14" s="13">
        <v>0</v>
      </c>
      <c r="D14" s="17">
        <v>0.72</v>
      </c>
      <c r="E14" s="19">
        <v>94.45</v>
      </c>
      <c r="F14" s="19">
        <v>84.33</v>
      </c>
      <c r="G14" s="19">
        <v>78.069999999999993</v>
      </c>
      <c r="H14" s="19">
        <v>48.17</v>
      </c>
      <c r="I14" s="25">
        <v>66.03</v>
      </c>
      <c r="J14" s="19">
        <v>53.06</v>
      </c>
      <c r="K14" s="19">
        <v>56.43</v>
      </c>
      <c r="L14" s="19">
        <v>183.08</v>
      </c>
      <c r="M14" s="19">
        <v>51.45</v>
      </c>
      <c r="N14" s="25">
        <v>59.06</v>
      </c>
      <c r="O14" s="19">
        <v>50.14</v>
      </c>
      <c r="P14" s="19">
        <v>38.729999999999997</v>
      </c>
      <c r="Q14" s="19">
        <v>71.75</v>
      </c>
      <c r="R14" s="19">
        <v>42.5</v>
      </c>
      <c r="S14" s="25">
        <v>37.630000000000003</v>
      </c>
      <c r="T14" s="19">
        <v>47.77</v>
      </c>
      <c r="U14" s="19">
        <v>33.29</v>
      </c>
      <c r="V14" s="19">
        <v>38.31</v>
      </c>
      <c r="W14" s="19">
        <v>52.77</v>
      </c>
      <c r="X14" s="25">
        <v>50.55</v>
      </c>
    </row>
    <row r="15" spans="1:24" x14ac:dyDescent="0.2">
      <c r="A15" s="19">
        <v>11</v>
      </c>
      <c r="B15" s="25">
        <v>51</v>
      </c>
      <c r="C15" s="13">
        <v>0.47</v>
      </c>
      <c r="D15" s="18">
        <v>0.47</v>
      </c>
      <c r="E15" s="19">
        <v>62.22</v>
      </c>
      <c r="F15" s="19">
        <v>39.619999999999997</v>
      </c>
      <c r="G15" s="19">
        <v>80.58</v>
      </c>
      <c r="H15" s="19">
        <v>37.07</v>
      </c>
      <c r="I15" s="25">
        <v>29.12</v>
      </c>
      <c r="J15" s="19">
        <v>33.14</v>
      </c>
      <c r="K15" s="19">
        <v>42.74</v>
      </c>
      <c r="L15" s="19">
        <v>87.59</v>
      </c>
      <c r="M15" s="19">
        <v>40.92</v>
      </c>
      <c r="N15" s="25">
        <v>25.03</v>
      </c>
      <c r="O15" s="19">
        <v>36.17</v>
      </c>
      <c r="P15" s="19">
        <v>24.2</v>
      </c>
      <c r="Q15" s="19">
        <v>107.72</v>
      </c>
      <c r="R15" s="19">
        <v>32.44</v>
      </c>
      <c r="S15" s="25">
        <v>20.22</v>
      </c>
      <c r="T15" s="19">
        <v>25.83</v>
      </c>
      <c r="U15" s="19">
        <v>28.55</v>
      </c>
      <c r="V15" s="19">
        <v>40.130000000000003</v>
      </c>
      <c r="W15" s="19">
        <v>31.99</v>
      </c>
      <c r="X15" s="25">
        <v>19.100000000000001</v>
      </c>
    </row>
    <row r="16" spans="1:24" x14ac:dyDescent="0.2">
      <c r="A16" s="19">
        <v>12</v>
      </c>
      <c r="B16" s="25">
        <v>53</v>
      </c>
      <c r="C16" s="13">
        <v>0</v>
      </c>
      <c r="D16" s="18">
        <v>0.1</v>
      </c>
      <c r="E16" s="19">
        <v>37.130000000000003</v>
      </c>
      <c r="F16" s="19">
        <v>32.17</v>
      </c>
      <c r="G16" s="19">
        <v>14.44</v>
      </c>
      <c r="H16" s="19">
        <v>35.229999999999997</v>
      </c>
      <c r="I16" s="25">
        <v>42.89</v>
      </c>
      <c r="J16" s="19">
        <v>30.97</v>
      </c>
      <c r="K16" s="19">
        <v>45.82</v>
      </c>
      <c r="L16" s="19">
        <v>46.32</v>
      </c>
      <c r="M16" s="19">
        <v>33.32</v>
      </c>
      <c r="N16" s="25">
        <v>53.84</v>
      </c>
      <c r="O16" s="19">
        <v>37.24</v>
      </c>
      <c r="P16" s="19">
        <v>19.46</v>
      </c>
      <c r="Q16" s="19">
        <v>78.02</v>
      </c>
      <c r="R16" s="19">
        <v>37.5</v>
      </c>
      <c r="S16" s="25">
        <v>17.510000000000002</v>
      </c>
      <c r="T16" s="19">
        <v>32.44</v>
      </c>
      <c r="U16" s="19">
        <v>35.33</v>
      </c>
      <c r="V16" s="19">
        <v>69.650000000000006</v>
      </c>
      <c r="W16" s="19">
        <v>46.35</v>
      </c>
      <c r="X16" s="25">
        <v>26.25</v>
      </c>
    </row>
    <row r="17" spans="1:24" x14ac:dyDescent="0.2">
      <c r="A17" s="19">
        <v>13</v>
      </c>
      <c r="B17" s="25">
        <v>59</v>
      </c>
      <c r="C17" s="14">
        <v>0.47</v>
      </c>
      <c r="D17" s="18">
        <v>0.1</v>
      </c>
      <c r="E17" s="19">
        <v>84.33</v>
      </c>
      <c r="F17" s="19">
        <v>66.650000000000006</v>
      </c>
      <c r="G17" s="19">
        <v>89.38</v>
      </c>
      <c r="H17" s="19">
        <v>61.52</v>
      </c>
      <c r="I17" s="25">
        <v>32.869999999999997</v>
      </c>
      <c r="J17" s="19">
        <v>46.98</v>
      </c>
      <c r="K17" s="19">
        <v>70.709999999999994</v>
      </c>
      <c r="L17" s="19">
        <v>91.24</v>
      </c>
      <c r="M17" s="19">
        <v>51.73</v>
      </c>
      <c r="N17" s="25">
        <v>61.04</v>
      </c>
      <c r="O17" s="19">
        <v>123.6</v>
      </c>
      <c r="P17" s="19">
        <v>46.7</v>
      </c>
      <c r="Q17" s="19">
        <v>107.68</v>
      </c>
      <c r="R17" s="19">
        <v>37.17</v>
      </c>
      <c r="S17" s="25">
        <v>24.74</v>
      </c>
      <c r="T17" s="19">
        <v>40.57</v>
      </c>
      <c r="U17" s="19">
        <v>38.56</v>
      </c>
      <c r="V17" s="19">
        <v>34.25</v>
      </c>
      <c r="W17" s="19">
        <v>29.12</v>
      </c>
      <c r="X17" s="25">
        <v>23.23</v>
      </c>
    </row>
    <row r="18" spans="1:24" x14ac:dyDescent="0.2">
      <c r="A18" s="19">
        <v>14</v>
      </c>
      <c r="B18" s="25">
        <v>68</v>
      </c>
      <c r="C18" s="14">
        <v>1</v>
      </c>
      <c r="D18" s="17">
        <v>0.72</v>
      </c>
      <c r="E18" s="19">
        <v>40.17</v>
      </c>
      <c r="F18" s="19">
        <v>21.59</v>
      </c>
      <c r="G18" s="19">
        <v>44.71</v>
      </c>
      <c r="H18" s="19">
        <v>64.790000000000006</v>
      </c>
      <c r="I18" s="25">
        <v>27.04</v>
      </c>
      <c r="J18" s="19">
        <v>31</v>
      </c>
      <c r="K18" s="19">
        <v>64.11</v>
      </c>
      <c r="L18" s="19">
        <v>253.6</v>
      </c>
      <c r="M18" s="19">
        <v>44.92</v>
      </c>
      <c r="N18" s="25">
        <v>18.68</v>
      </c>
      <c r="O18" s="19">
        <v>69.78</v>
      </c>
      <c r="P18" s="19">
        <v>37.29</v>
      </c>
      <c r="Q18" s="19">
        <v>64.5</v>
      </c>
      <c r="R18" s="19">
        <v>41.8</v>
      </c>
      <c r="S18" s="25">
        <v>22.82</v>
      </c>
      <c r="T18" s="19">
        <v>22.86</v>
      </c>
      <c r="U18" s="19">
        <v>42.91</v>
      </c>
      <c r="V18" s="19">
        <v>41</v>
      </c>
      <c r="W18" s="19">
        <v>61.82</v>
      </c>
      <c r="X18" s="25">
        <v>26</v>
      </c>
    </row>
    <row r="19" spans="1:24" x14ac:dyDescent="0.2">
      <c r="A19" s="19">
        <v>15</v>
      </c>
      <c r="B19" s="25">
        <v>73</v>
      </c>
      <c r="C19" s="13">
        <v>0</v>
      </c>
      <c r="D19" s="18">
        <v>0.09</v>
      </c>
      <c r="E19" s="19">
        <v>24.15</v>
      </c>
      <c r="F19" s="19">
        <v>43.48</v>
      </c>
      <c r="G19" s="19">
        <v>34.770000000000003</v>
      </c>
      <c r="H19" s="19">
        <v>28.74</v>
      </c>
      <c r="I19" s="25">
        <v>18.43</v>
      </c>
      <c r="J19" s="19">
        <v>18.25</v>
      </c>
      <c r="K19" s="19">
        <v>24.01</v>
      </c>
      <c r="L19" s="19">
        <v>30.14</v>
      </c>
      <c r="M19" s="19">
        <v>41.54</v>
      </c>
      <c r="N19" s="25">
        <v>22.74</v>
      </c>
      <c r="O19" s="19">
        <v>35</v>
      </c>
      <c r="P19" s="19">
        <v>20.9</v>
      </c>
      <c r="Q19" s="19">
        <v>29.48</v>
      </c>
      <c r="R19" s="19">
        <v>17.79</v>
      </c>
      <c r="S19" s="25">
        <v>20.16</v>
      </c>
      <c r="T19" s="19">
        <v>16.73</v>
      </c>
      <c r="U19" s="19">
        <v>17.72</v>
      </c>
      <c r="V19" s="19">
        <v>21.97</v>
      </c>
      <c r="W19" s="19">
        <v>20.91</v>
      </c>
      <c r="X19" s="25">
        <v>14.14</v>
      </c>
    </row>
    <row r="20" spans="1:24" x14ac:dyDescent="0.2">
      <c r="A20" s="19">
        <v>16</v>
      </c>
      <c r="B20" s="25">
        <v>75</v>
      </c>
      <c r="C20" s="13">
        <v>0</v>
      </c>
      <c r="D20" s="18">
        <v>0.09</v>
      </c>
      <c r="E20" s="19">
        <v>72.489999999999995</v>
      </c>
      <c r="F20" s="19">
        <v>48.42</v>
      </c>
      <c r="G20" s="19">
        <v>68.540000000000006</v>
      </c>
      <c r="H20" s="19">
        <v>64.33</v>
      </c>
      <c r="I20" s="25">
        <v>37.64</v>
      </c>
      <c r="J20" s="19">
        <v>61.26</v>
      </c>
      <c r="K20" s="19">
        <v>38.82</v>
      </c>
      <c r="L20" s="19">
        <v>145.86000000000001</v>
      </c>
      <c r="M20" s="19">
        <v>45.93</v>
      </c>
      <c r="N20" s="25">
        <v>43</v>
      </c>
      <c r="O20" s="19">
        <v>33.25</v>
      </c>
      <c r="P20" s="19">
        <v>36.71</v>
      </c>
      <c r="Q20" s="19">
        <v>68.53</v>
      </c>
      <c r="R20" s="19">
        <v>35.380000000000003</v>
      </c>
      <c r="S20" s="25">
        <v>17.05</v>
      </c>
      <c r="T20" s="19">
        <v>23.41</v>
      </c>
      <c r="U20" s="19">
        <v>24.46</v>
      </c>
      <c r="V20" s="19">
        <v>28.49</v>
      </c>
      <c r="W20" s="19">
        <v>33.96</v>
      </c>
      <c r="X20" s="25">
        <v>15.75</v>
      </c>
    </row>
    <row r="21" spans="1:24" x14ac:dyDescent="0.2">
      <c r="A21" s="19">
        <v>17</v>
      </c>
      <c r="B21" s="25">
        <v>76</v>
      </c>
      <c r="C21" s="14">
        <v>0.47</v>
      </c>
      <c r="D21" s="17">
        <v>0.72</v>
      </c>
      <c r="E21" s="19">
        <v>69.900000000000006</v>
      </c>
      <c r="F21" s="19">
        <v>30.35</v>
      </c>
      <c r="G21" s="19">
        <v>51.28</v>
      </c>
      <c r="H21" s="19">
        <v>82.94</v>
      </c>
      <c r="I21" s="25">
        <v>29.69</v>
      </c>
      <c r="J21" s="19">
        <v>50.34</v>
      </c>
      <c r="K21" s="19">
        <v>36.47</v>
      </c>
      <c r="L21" s="19">
        <v>53.28</v>
      </c>
      <c r="M21" s="19">
        <v>125.86</v>
      </c>
      <c r="N21" s="25">
        <v>18.989999999999998</v>
      </c>
      <c r="O21" s="19">
        <v>89.12</v>
      </c>
      <c r="P21" s="19">
        <v>25.68</v>
      </c>
      <c r="Q21" s="19">
        <v>55.85</v>
      </c>
      <c r="R21" s="19">
        <v>50.48</v>
      </c>
      <c r="S21" s="25">
        <v>23.55</v>
      </c>
      <c r="T21" s="19">
        <v>59.46</v>
      </c>
      <c r="U21" s="19">
        <v>27.18</v>
      </c>
      <c r="V21" s="19">
        <v>23.22</v>
      </c>
      <c r="W21" s="19">
        <v>50.03</v>
      </c>
      <c r="X21" s="25">
        <v>17.64</v>
      </c>
    </row>
    <row r="22" spans="1:24" x14ac:dyDescent="0.2">
      <c r="A22" s="19">
        <v>18</v>
      </c>
      <c r="B22" s="25">
        <v>79</v>
      </c>
      <c r="C22" s="13">
        <v>-0.4</v>
      </c>
      <c r="D22" s="18">
        <v>-0.3</v>
      </c>
      <c r="E22" s="19">
        <v>64.7</v>
      </c>
      <c r="F22" s="19">
        <v>34.22</v>
      </c>
      <c r="G22" s="19">
        <v>101.15</v>
      </c>
      <c r="H22" s="19">
        <v>56.79</v>
      </c>
      <c r="I22" s="25">
        <v>45.45</v>
      </c>
      <c r="J22" s="19">
        <v>61.82</v>
      </c>
      <c r="K22" s="19">
        <v>88.03</v>
      </c>
      <c r="L22" s="19">
        <v>56.09</v>
      </c>
      <c r="M22" s="19">
        <v>44.65</v>
      </c>
      <c r="N22" s="25">
        <v>43.32</v>
      </c>
      <c r="O22" s="19">
        <v>40.98</v>
      </c>
      <c r="P22" s="19">
        <v>49.58</v>
      </c>
      <c r="Q22" s="19">
        <v>119.72</v>
      </c>
      <c r="R22" s="19">
        <v>58.48</v>
      </c>
      <c r="S22" s="25">
        <v>36.65</v>
      </c>
      <c r="T22" s="19">
        <v>40.24</v>
      </c>
      <c r="U22" s="19">
        <v>41.45</v>
      </c>
      <c r="V22" s="19">
        <v>85.66</v>
      </c>
      <c r="W22" s="19">
        <v>45.25</v>
      </c>
      <c r="X22" s="25">
        <v>48.97</v>
      </c>
    </row>
    <row r="23" spans="1:24" x14ac:dyDescent="0.2">
      <c r="A23" s="19">
        <v>19</v>
      </c>
      <c r="B23" s="25">
        <v>80</v>
      </c>
      <c r="C23" s="13">
        <v>-0.43</v>
      </c>
      <c r="D23" s="18">
        <v>-0.1</v>
      </c>
      <c r="E23" s="19">
        <v>156.37</v>
      </c>
      <c r="F23" s="19">
        <v>54.8</v>
      </c>
      <c r="G23" s="19">
        <v>59.64</v>
      </c>
      <c r="H23" s="19">
        <v>39.92</v>
      </c>
      <c r="I23" s="25">
        <v>35.14</v>
      </c>
      <c r="J23" s="19">
        <v>29.04</v>
      </c>
      <c r="K23" s="19">
        <v>33.54</v>
      </c>
      <c r="L23" s="19">
        <v>66.22</v>
      </c>
      <c r="M23" s="19">
        <v>32.44</v>
      </c>
      <c r="N23" s="25">
        <v>26.41</v>
      </c>
      <c r="O23" s="19">
        <v>44.46</v>
      </c>
      <c r="P23" s="19">
        <v>26.34</v>
      </c>
      <c r="Q23" s="19">
        <v>59.17</v>
      </c>
      <c r="R23" s="19">
        <v>31.23</v>
      </c>
      <c r="S23" s="25">
        <v>23.69</v>
      </c>
      <c r="T23" s="19">
        <v>25.43</v>
      </c>
      <c r="U23" s="19">
        <v>27.73</v>
      </c>
      <c r="V23" s="19">
        <v>26.96</v>
      </c>
      <c r="W23" s="19">
        <v>37.35</v>
      </c>
      <c r="X23" s="25">
        <v>22.26</v>
      </c>
    </row>
    <row r="24" spans="1:24" x14ac:dyDescent="0.2">
      <c r="A24" s="19">
        <v>20</v>
      </c>
      <c r="B24" s="25">
        <v>82</v>
      </c>
      <c r="C24" s="13">
        <v>0.47</v>
      </c>
      <c r="D24" s="17">
        <v>0.72</v>
      </c>
      <c r="E24" s="19">
        <v>61.14</v>
      </c>
      <c r="F24" s="19">
        <v>38.61</v>
      </c>
      <c r="G24" s="19">
        <v>53.78</v>
      </c>
      <c r="H24" s="19">
        <v>42.9</v>
      </c>
      <c r="I24" s="25">
        <v>58.76</v>
      </c>
      <c r="J24" s="19">
        <v>29.24</v>
      </c>
      <c r="K24" s="19">
        <v>31.27</v>
      </c>
      <c r="L24" s="19">
        <v>65.239999999999995</v>
      </c>
      <c r="M24" s="19">
        <v>44.93</v>
      </c>
      <c r="N24" s="25">
        <v>19.27</v>
      </c>
      <c r="O24" s="19">
        <v>29.44</v>
      </c>
      <c r="P24" s="19">
        <v>30.5</v>
      </c>
      <c r="Q24" s="19">
        <v>60.11</v>
      </c>
      <c r="R24" s="19">
        <v>40.909999999999997</v>
      </c>
      <c r="S24" s="25">
        <v>18.940000000000001</v>
      </c>
      <c r="T24" s="19">
        <v>22.07</v>
      </c>
      <c r="U24" s="19">
        <v>25.16</v>
      </c>
      <c r="V24" s="19">
        <v>51.86</v>
      </c>
      <c r="W24" s="19">
        <v>47.04</v>
      </c>
      <c r="X24" s="25">
        <v>16.940000000000001</v>
      </c>
    </row>
    <row r="25" spans="1:24" x14ac:dyDescent="0.2">
      <c r="A25" s="19">
        <v>21</v>
      </c>
      <c r="B25" s="25">
        <v>83</v>
      </c>
      <c r="C25" s="13">
        <v>-0.43</v>
      </c>
      <c r="D25" s="18">
        <v>0.09</v>
      </c>
      <c r="E25" s="19">
        <v>41.62</v>
      </c>
      <c r="F25" s="19">
        <v>78.27</v>
      </c>
      <c r="G25" s="19">
        <v>70.290000000000006</v>
      </c>
      <c r="H25" s="19">
        <v>53.71</v>
      </c>
      <c r="I25" s="25">
        <v>46.18</v>
      </c>
      <c r="J25" s="19">
        <v>17.079999999999998</v>
      </c>
      <c r="K25" s="19">
        <v>39.33</v>
      </c>
      <c r="L25" s="19">
        <v>91.07</v>
      </c>
      <c r="M25" s="19">
        <v>33.380000000000003</v>
      </c>
      <c r="N25" s="25">
        <v>29.66</v>
      </c>
      <c r="O25" s="19">
        <v>19.8</v>
      </c>
      <c r="P25" s="19">
        <v>34.01</v>
      </c>
      <c r="Q25" s="19">
        <v>55.16</v>
      </c>
      <c r="R25" s="19">
        <v>22.22</v>
      </c>
      <c r="S25" s="25">
        <v>30.63</v>
      </c>
      <c r="T25" s="19">
        <v>22.14</v>
      </c>
      <c r="U25" s="19">
        <v>22.89</v>
      </c>
      <c r="V25" s="19">
        <v>44.96</v>
      </c>
      <c r="W25" s="19">
        <v>37.33</v>
      </c>
      <c r="X25" s="25">
        <v>25.48</v>
      </c>
    </row>
    <row r="26" spans="1:24" x14ac:dyDescent="0.2">
      <c r="A26" s="19">
        <v>22</v>
      </c>
      <c r="B26" s="25">
        <v>86</v>
      </c>
      <c r="C26" s="13">
        <v>0</v>
      </c>
      <c r="D26" s="17">
        <v>0.72</v>
      </c>
      <c r="E26" s="19">
        <v>73.430000000000007</v>
      </c>
      <c r="F26" s="19">
        <v>22.54</v>
      </c>
      <c r="G26" s="19">
        <v>53.01</v>
      </c>
      <c r="H26" s="19">
        <v>43.1</v>
      </c>
      <c r="I26" s="25">
        <v>21.65</v>
      </c>
      <c r="J26" s="19">
        <v>42.71</v>
      </c>
      <c r="K26" s="19">
        <v>41.97</v>
      </c>
      <c r="L26" s="19">
        <v>46.27</v>
      </c>
      <c r="M26" s="19">
        <v>43.42</v>
      </c>
      <c r="N26" s="25">
        <v>17.510000000000002</v>
      </c>
      <c r="O26" s="19">
        <v>34.159999999999997</v>
      </c>
      <c r="P26" s="19">
        <v>28.58</v>
      </c>
      <c r="Q26" s="19">
        <v>80.92</v>
      </c>
      <c r="R26" s="19">
        <v>44.47</v>
      </c>
      <c r="S26" s="25">
        <v>17.079999999999998</v>
      </c>
      <c r="T26" s="19">
        <v>25.25</v>
      </c>
      <c r="U26" s="19">
        <v>21.98</v>
      </c>
      <c r="V26" s="19">
        <v>31.61</v>
      </c>
      <c r="W26" s="19">
        <v>57.37</v>
      </c>
      <c r="X26" s="25">
        <v>18.53</v>
      </c>
    </row>
    <row r="27" spans="1:24" x14ac:dyDescent="0.2">
      <c r="A27" s="19">
        <v>23</v>
      </c>
      <c r="B27" s="25">
        <v>89</v>
      </c>
      <c r="C27" s="13">
        <v>0</v>
      </c>
      <c r="D27" s="18">
        <v>0.09</v>
      </c>
      <c r="E27" s="19">
        <v>64.040000000000006</v>
      </c>
      <c r="F27" s="19">
        <v>36.25</v>
      </c>
      <c r="G27" s="19">
        <v>60.65</v>
      </c>
      <c r="H27" s="19">
        <v>40.06</v>
      </c>
      <c r="I27" s="25">
        <v>27.87</v>
      </c>
      <c r="J27" s="19">
        <v>26.36</v>
      </c>
      <c r="K27" s="19">
        <v>41.49</v>
      </c>
      <c r="L27" s="19">
        <v>71.45</v>
      </c>
      <c r="M27" s="19">
        <v>38.700000000000003</v>
      </c>
      <c r="N27" s="25">
        <v>27.1</v>
      </c>
      <c r="O27" s="19">
        <v>26.6</v>
      </c>
      <c r="P27" s="19">
        <v>32.18</v>
      </c>
      <c r="Q27" s="19">
        <v>48.33</v>
      </c>
      <c r="R27" s="19">
        <v>21.46</v>
      </c>
      <c r="S27" s="25">
        <v>21.78</v>
      </c>
      <c r="T27" s="19">
        <v>21.76</v>
      </c>
      <c r="U27" s="19">
        <v>22.49</v>
      </c>
      <c r="V27" s="19">
        <v>40.33</v>
      </c>
      <c r="W27" s="19">
        <v>28.04</v>
      </c>
      <c r="X27" s="25">
        <v>19.68</v>
      </c>
    </row>
    <row r="28" spans="1:24" x14ac:dyDescent="0.2">
      <c r="A28" s="19">
        <v>24</v>
      </c>
      <c r="B28" s="25">
        <v>95</v>
      </c>
      <c r="C28" s="14">
        <v>1</v>
      </c>
      <c r="D28" s="17">
        <v>0.72</v>
      </c>
      <c r="E28" s="19">
        <v>36.11</v>
      </c>
      <c r="F28" s="19">
        <v>23.42</v>
      </c>
      <c r="G28" s="19">
        <v>28.02</v>
      </c>
      <c r="H28" s="19">
        <v>31.24</v>
      </c>
      <c r="I28" s="25">
        <v>24.97</v>
      </c>
      <c r="J28" s="19">
        <v>25.03</v>
      </c>
      <c r="K28" s="19">
        <v>29.23</v>
      </c>
      <c r="L28" s="19">
        <v>24.57</v>
      </c>
      <c r="M28" s="19">
        <v>28.47</v>
      </c>
      <c r="N28" s="25">
        <v>27.39</v>
      </c>
      <c r="O28" s="19">
        <v>34.700000000000003</v>
      </c>
      <c r="P28" s="19">
        <v>20.81</v>
      </c>
      <c r="Q28" s="19">
        <v>47.24</v>
      </c>
      <c r="R28" s="19">
        <v>18.559999999999999</v>
      </c>
      <c r="S28" s="25">
        <v>12.87</v>
      </c>
      <c r="T28" s="19">
        <v>24.72</v>
      </c>
      <c r="U28" s="19">
        <v>14.33</v>
      </c>
      <c r="V28" s="19">
        <v>22.53</v>
      </c>
      <c r="W28" s="19">
        <v>22.41</v>
      </c>
      <c r="X28" s="25">
        <v>15.87</v>
      </c>
    </row>
    <row r="29" spans="1:24" x14ac:dyDescent="0.2">
      <c r="A29" s="19">
        <v>25</v>
      </c>
      <c r="B29" s="25">
        <v>98</v>
      </c>
      <c r="C29" s="14">
        <v>1</v>
      </c>
      <c r="D29" s="17">
        <v>1</v>
      </c>
      <c r="E29" s="19">
        <v>20.49</v>
      </c>
      <c r="F29" s="19">
        <v>41.03</v>
      </c>
      <c r="G29" s="19">
        <v>27.12</v>
      </c>
      <c r="H29" s="19">
        <v>24.74</v>
      </c>
      <c r="I29" s="25">
        <v>44.91</v>
      </c>
      <c r="J29" s="19">
        <v>21.32</v>
      </c>
      <c r="K29" s="19">
        <v>88.51</v>
      </c>
      <c r="L29" s="19">
        <v>43.07</v>
      </c>
      <c r="M29" s="19">
        <v>23.73</v>
      </c>
      <c r="N29" s="25">
        <v>20.260000000000002</v>
      </c>
      <c r="O29" s="19">
        <v>42.15</v>
      </c>
      <c r="P29" s="19">
        <v>31.27</v>
      </c>
      <c r="Q29" s="19">
        <v>87.68</v>
      </c>
      <c r="R29" s="19">
        <v>29.4</v>
      </c>
      <c r="S29" s="25">
        <v>33.979999999999997</v>
      </c>
      <c r="T29" s="19">
        <v>13.16</v>
      </c>
      <c r="U29" s="19">
        <v>80.760000000000005</v>
      </c>
      <c r="V29" s="19">
        <v>55.55</v>
      </c>
      <c r="W29" s="19">
        <v>31.17</v>
      </c>
      <c r="X29" s="25">
        <v>32.18</v>
      </c>
    </row>
    <row r="30" spans="1:24" x14ac:dyDescent="0.2">
      <c r="A30" s="19">
        <v>26</v>
      </c>
      <c r="B30" s="25">
        <v>106</v>
      </c>
      <c r="C30" s="14">
        <v>0.47</v>
      </c>
      <c r="D30" s="17">
        <v>0.72</v>
      </c>
      <c r="E30" s="19">
        <v>55.8</v>
      </c>
      <c r="F30" s="19">
        <v>25.85</v>
      </c>
      <c r="G30" s="19">
        <v>37.26</v>
      </c>
      <c r="H30" s="19">
        <v>53</v>
      </c>
      <c r="I30" s="25">
        <v>31.2</v>
      </c>
      <c r="J30" s="19">
        <v>46.61</v>
      </c>
      <c r="K30" s="19">
        <v>61.43</v>
      </c>
      <c r="L30" s="19">
        <v>36.950000000000003</v>
      </c>
      <c r="M30" s="19">
        <v>48.21</v>
      </c>
      <c r="N30" s="25">
        <v>21.27</v>
      </c>
      <c r="O30" s="19">
        <v>43.77</v>
      </c>
      <c r="P30" s="19">
        <v>24.65</v>
      </c>
      <c r="Q30" s="19">
        <v>38.880000000000003</v>
      </c>
      <c r="R30" s="19">
        <v>22.02</v>
      </c>
      <c r="S30" s="25">
        <v>18.87</v>
      </c>
      <c r="T30" s="19">
        <v>24.09</v>
      </c>
      <c r="U30" s="19">
        <v>28.27</v>
      </c>
      <c r="V30" s="19">
        <v>25.45</v>
      </c>
      <c r="W30" s="19">
        <v>65.28</v>
      </c>
      <c r="X30" s="25">
        <v>20.3</v>
      </c>
    </row>
    <row r="31" spans="1:24" x14ac:dyDescent="0.2">
      <c r="A31" s="19">
        <v>27</v>
      </c>
      <c r="B31" s="25">
        <v>116</v>
      </c>
      <c r="C31" s="14">
        <v>1</v>
      </c>
      <c r="D31" s="17">
        <v>0.72</v>
      </c>
      <c r="E31" s="19">
        <v>56.22</v>
      </c>
      <c r="F31" s="19">
        <v>32.57</v>
      </c>
      <c r="G31" s="19">
        <v>38.369999999999997</v>
      </c>
      <c r="H31" s="19">
        <v>27.04</v>
      </c>
      <c r="I31" s="25">
        <v>16.47</v>
      </c>
      <c r="J31" s="19">
        <v>24.85</v>
      </c>
      <c r="K31" s="19">
        <v>20.29</v>
      </c>
      <c r="L31" s="19">
        <v>26.43</v>
      </c>
      <c r="M31" s="19">
        <v>45.29</v>
      </c>
      <c r="N31" s="25">
        <v>18.899999999999999</v>
      </c>
      <c r="O31" s="19">
        <v>47.5</v>
      </c>
      <c r="P31" s="19">
        <v>20.91</v>
      </c>
      <c r="Q31" s="19">
        <v>32.54</v>
      </c>
      <c r="R31" s="19">
        <v>30.08</v>
      </c>
      <c r="S31" s="25">
        <v>17.38</v>
      </c>
      <c r="T31" s="19">
        <v>23.49</v>
      </c>
      <c r="U31" s="19">
        <v>25.37</v>
      </c>
      <c r="V31" s="19">
        <v>32.36</v>
      </c>
      <c r="W31" s="19">
        <v>45.65</v>
      </c>
      <c r="X31" s="25">
        <v>8.86</v>
      </c>
    </row>
    <row r="32" spans="1:24" x14ac:dyDescent="0.2">
      <c r="A32" s="19">
        <v>28</v>
      </c>
      <c r="B32" s="25">
        <v>117</v>
      </c>
      <c r="C32" s="13">
        <v>0.43</v>
      </c>
      <c r="D32" s="18">
        <v>0.12</v>
      </c>
      <c r="E32" s="19">
        <v>46.8</v>
      </c>
      <c r="F32" s="19">
        <v>19.2</v>
      </c>
      <c r="G32" s="19">
        <v>35.130000000000003</v>
      </c>
      <c r="H32" s="19">
        <v>31.94</v>
      </c>
      <c r="I32" s="25">
        <v>24.16</v>
      </c>
      <c r="J32" s="19">
        <v>20.48</v>
      </c>
      <c r="K32" s="19">
        <v>19.170000000000002</v>
      </c>
      <c r="L32" s="19">
        <v>19.28</v>
      </c>
      <c r="M32" s="19">
        <v>25.73</v>
      </c>
      <c r="N32" s="25">
        <v>25.72</v>
      </c>
      <c r="O32" s="19">
        <v>30.05</v>
      </c>
      <c r="P32" s="19">
        <v>19.18</v>
      </c>
      <c r="Q32" s="19">
        <v>33.67</v>
      </c>
      <c r="R32" s="19">
        <v>21.56</v>
      </c>
      <c r="S32" s="25">
        <v>15.07</v>
      </c>
      <c r="T32" s="19">
        <v>27.24</v>
      </c>
      <c r="U32" s="19">
        <v>17.18</v>
      </c>
      <c r="V32" s="19">
        <v>24.13</v>
      </c>
      <c r="W32" s="19">
        <v>18.329999999999998</v>
      </c>
      <c r="X32" s="25">
        <v>16.329999999999998</v>
      </c>
    </row>
    <row r="33" spans="1:24" x14ac:dyDescent="0.2">
      <c r="A33" s="19">
        <v>30</v>
      </c>
      <c r="B33" s="25">
        <v>119</v>
      </c>
      <c r="C33" s="14">
        <v>0.47</v>
      </c>
      <c r="D33" s="18">
        <v>0.47</v>
      </c>
      <c r="E33" s="19">
        <v>24.2</v>
      </c>
      <c r="F33" s="19">
        <v>26.07</v>
      </c>
      <c r="G33" s="19">
        <v>34.299999999999997</v>
      </c>
      <c r="H33" s="19">
        <v>24.22</v>
      </c>
      <c r="I33" s="25">
        <v>18.8</v>
      </c>
      <c r="J33" s="19">
        <v>20.399999999999999</v>
      </c>
      <c r="K33" s="19">
        <v>28.93</v>
      </c>
      <c r="L33" s="19">
        <v>58.1</v>
      </c>
      <c r="M33" s="19">
        <v>21.79</v>
      </c>
      <c r="N33" s="25">
        <v>21.15</v>
      </c>
      <c r="O33" s="19">
        <v>37.590000000000003</v>
      </c>
      <c r="P33" s="19">
        <v>33.53</v>
      </c>
      <c r="Q33" s="19">
        <v>136.80000000000001</v>
      </c>
      <c r="R33" s="19">
        <v>28</v>
      </c>
      <c r="S33" s="25">
        <v>19.989999999999998</v>
      </c>
      <c r="T33" s="19">
        <v>26.47</v>
      </c>
      <c r="U33" s="19">
        <v>51.04</v>
      </c>
      <c r="V33" s="19">
        <v>45.96</v>
      </c>
      <c r="W33" s="19">
        <v>14.91</v>
      </c>
      <c r="X33" s="25">
        <v>20.22</v>
      </c>
    </row>
    <row r="34" spans="1:24" x14ac:dyDescent="0.2">
      <c r="A34" s="19">
        <v>31</v>
      </c>
      <c r="B34" s="25">
        <v>121</v>
      </c>
      <c r="C34" s="13">
        <v>0</v>
      </c>
      <c r="D34" s="18">
        <v>-0.52</v>
      </c>
      <c r="E34" s="19">
        <v>38.44</v>
      </c>
      <c r="F34" s="19">
        <v>30.69</v>
      </c>
      <c r="G34" s="19">
        <v>57.19</v>
      </c>
      <c r="H34" s="19">
        <v>35.94</v>
      </c>
      <c r="I34" s="25">
        <v>34.04</v>
      </c>
      <c r="J34" s="19">
        <v>21.18</v>
      </c>
      <c r="K34" s="19">
        <v>33.61</v>
      </c>
      <c r="L34" s="19">
        <v>38.86</v>
      </c>
      <c r="M34" s="19">
        <v>35.36</v>
      </c>
      <c r="N34" s="25">
        <v>23.78</v>
      </c>
      <c r="O34" s="19">
        <v>46.22</v>
      </c>
      <c r="P34" s="19">
        <v>58.2</v>
      </c>
      <c r="Q34" s="19">
        <v>26.61</v>
      </c>
      <c r="R34" s="19">
        <v>19.899999999999999</v>
      </c>
      <c r="S34" s="25">
        <v>19.09</v>
      </c>
      <c r="T34" s="19">
        <v>18.11</v>
      </c>
      <c r="U34" s="19">
        <v>17.600000000000001</v>
      </c>
      <c r="V34" s="19">
        <v>29.58</v>
      </c>
      <c r="W34" s="19">
        <v>18.61</v>
      </c>
      <c r="X34" s="25">
        <v>18.45</v>
      </c>
    </row>
    <row r="35" spans="1:24" x14ac:dyDescent="0.2">
      <c r="A35" s="19">
        <v>32</v>
      </c>
      <c r="B35" s="25">
        <v>123</v>
      </c>
      <c r="C35" s="14">
        <v>1</v>
      </c>
      <c r="D35" s="17">
        <v>0.72</v>
      </c>
      <c r="E35" s="19">
        <v>42.35</v>
      </c>
      <c r="F35" s="19">
        <v>42.73</v>
      </c>
      <c r="G35" s="19">
        <v>89.71</v>
      </c>
      <c r="H35" s="19">
        <v>26.87</v>
      </c>
      <c r="I35" s="25">
        <v>36.61</v>
      </c>
      <c r="J35" s="19">
        <v>42.27</v>
      </c>
      <c r="K35" s="19">
        <v>49.35</v>
      </c>
      <c r="L35" s="19">
        <v>71.540000000000006</v>
      </c>
      <c r="M35" s="19">
        <v>29.29</v>
      </c>
      <c r="N35" s="25">
        <v>27.15</v>
      </c>
      <c r="O35" s="19">
        <v>43.52</v>
      </c>
      <c r="P35" s="19">
        <v>35.229999999999997</v>
      </c>
      <c r="Q35" s="19">
        <v>106.77</v>
      </c>
      <c r="R35" s="19">
        <v>27.69</v>
      </c>
      <c r="S35" s="25">
        <v>20.05</v>
      </c>
      <c r="T35" s="19">
        <v>29.48</v>
      </c>
      <c r="U35" s="19">
        <v>38.65</v>
      </c>
      <c r="V35" s="19">
        <v>38.72</v>
      </c>
      <c r="W35" s="19">
        <v>37.83</v>
      </c>
      <c r="X35" s="25">
        <v>19.100000000000001</v>
      </c>
    </row>
    <row r="36" spans="1:24" x14ac:dyDescent="0.2">
      <c r="A36" s="19">
        <v>33</v>
      </c>
      <c r="B36" s="25">
        <v>125</v>
      </c>
      <c r="C36" s="13">
        <v>0</v>
      </c>
      <c r="D36" s="17">
        <v>0.72</v>
      </c>
      <c r="E36" s="19">
        <v>22.18</v>
      </c>
      <c r="F36" s="19">
        <v>30.12</v>
      </c>
      <c r="G36" s="19">
        <v>23.47</v>
      </c>
      <c r="H36" s="19">
        <v>13.74</v>
      </c>
      <c r="I36" s="25">
        <v>31.3</v>
      </c>
      <c r="J36" s="19">
        <v>13.13</v>
      </c>
      <c r="K36" s="19">
        <v>34.08</v>
      </c>
      <c r="L36" s="19">
        <v>44.46</v>
      </c>
      <c r="M36" s="19">
        <v>29.92</v>
      </c>
      <c r="N36" s="25">
        <v>24.54</v>
      </c>
      <c r="O36" s="19">
        <v>21.98</v>
      </c>
      <c r="P36" s="19">
        <v>24.49</v>
      </c>
      <c r="Q36" s="19">
        <v>26.66</v>
      </c>
      <c r="R36" s="19">
        <v>19.149999999999999</v>
      </c>
      <c r="S36" s="25">
        <v>17.46</v>
      </c>
      <c r="T36" s="19">
        <v>12</v>
      </c>
      <c r="U36" s="19">
        <v>28.82</v>
      </c>
      <c r="V36" s="19">
        <v>22.8</v>
      </c>
      <c r="W36" s="19">
        <v>22.4</v>
      </c>
      <c r="X36" s="25">
        <v>13.12</v>
      </c>
    </row>
    <row r="37" spans="1:24" x14ac:dyDescent="0.2">
      <c r="A37" s="19">
        <v>34</v>
      </c>
      <c r="B37" s="25">
        <v>129</v>
      </c>
      <c r="C37" s="14">
        <v>0.47</v>
      </c>
      <c r="D37" s="18">
        <v>0.09</v>
      </c>
      <c r="E37" s="19">
        <v>37.79</v>
      </c>
      <c r="F37" s="19">
        <v>30.45</v>
      </c>
      <c r="G37" s="19">
        <v>85.67</v>
      </c>
      <c r="H37" s="19">
        <v>20.7</v>
      </c>
      <c r="I37" s="25">
        <v>19.91</v>
      </c>
      <c r="J37" s="19">
        <v>30.98</v>
      </c>
      <c r="K37" s="19">
        <v>34.950000000000003</v>
      </c>
      <c r="L37" s="19">
        <v>27.58</v>
      </c>
      <c r="M37" s="19">
        <v>38.270000000000003</v>
      </c>
      <c r="N37" s="25">
        <v>32.49</v>
      </c>
      <c r="O37" s="19">
        <v>22.48</v>
      </c>
      <c r="P37" s="19">
        <v>20.99</v>
      </c>
      <c r="Q37" s="19">
        <v>38.99</v>
      </c>
      <c r="R37" s="19">
        <v>18.37</v>
      </c>
      <c r="S37" s="25">
        <v>10.52</v>
      </c>
      <c r="T37" s="19">
        <v>16.87</v>
      </c>
      <c r="U37" s="19">
        <v>16.71</v>
      </c>
      <c r="V37" s="19">
        <v>27.99</v>
      </c>
      <c r="W37" s="19">
        <v>27.96</v>
      </c>
      <c r="X37" s="25">
        <v>14.2</v>
      </c>
    </row>
    <row r="38" spans="1:24" x14ac:dyDescent="0.2">
      <c r="A38" s="19">
        <v>35</v>
      </c>
      <c r="B38" s="25">
        <v>130</v>
      </c>
      <c r="C38" s="13">
        <v>0.47</v>
      </c>
      <c r="D38" s="17">
        <v>0.72</v>
      </c>
      <c r="E38" s="19">
        <v>39.19</v>
      </c>
      <c r="F38" s="19">
        <v>46.32</v>
      </c>
      <c r="G38" s="19">
        <v>57.07</v>
      </c>
      <c r="H38" s="19">
        <v>37.58</v>
      </c>
      <c r="I38" s="25">
        <v>25.28</v>
      </c>
      <c r="J38" s="19">
        <v>35.99</v>
      </c>
      <c r="K38" s="19">
        <v>25.46</v>
      </c>
      <c r="L38" s="19">
        <v>33.94</v>
      </c>
      <c r="M38" s="19">
        <v>36.21</v>
      </c>
      <c r="N38" s="25">
        <v>19.8</v>
      </c>
      <c r="O38" s="19">
        <v>20.329999999999998</v>
      </c>
      <c r="P38" s="19">
        <v>21.08</v>
      </c>
      <c r="Q38" s="19">
        <v>44.06</v>
      </c>
      <c r="R38" s="19">
        <v>17.87</v>
      </c>
      <c r="S38" s="25">
        <v>10.6</v>
      </c>
      <c r="T38" s="19">
        <v>20.27</v>
      </c>
      <c r="U38" s="19">
        <v>30.75</v>
      </c>
      <c r="V38" s="19">
        <v>22.44</v>
      </c>
      <c r="W38" s="19">
        <v>24.93</v>
      </c>
      <c r="X38" s="25">
        <v>20</v>
      </c>
    </row>
    <row r="39" spans="1:24" x14ac:dyDescent="0.2">
      <c r="A39" s="19">
        <v>36</v>
      </c>
      <c r="B39" s="25">
        <v>131</v>
      </c>
      <c r="C39" s="13">
        <v>0</v>
      </c>
      <c r="D39" s="18">
        <v>0</v>
      </c>
      <c r="E39" s="19">
        <v>31.15</v>
      </c>
      <c r="F39" s="19">
        <v>33.43</v>
      </c>
      <c r="G39" s="19">
        <v>53.92</v>
      </c>
      <c r="H39" s="19">
        <v>54.73</v>
      </c>
      <c r="I39" s="25">
        <v>47.97</v>
      </c>
      <c r="J39" s="19">
        <v>49.85</v>
      </c>
      <c r="K39" s="19">
        <v>64.89</v>
      </c>
      <c r="L39" s="19">
        <v>116.26</v>
      </c>
      <c r="M39" s="19">
        <v>68.77</v>
      </c>
      <c r="N39" s="25">
        <v>29.03</v>
      </c>
      <c r="O39" s="19">
        <v>54.23</v>
      </c>
      <c r="P39" s="19">
        <v>36.200000000000003</v>
      </c>
      <c r="Q39" s="19">
        <v>110.13</v>
      </c>
      <c r="R39" s="19">
        <v>40.74</v>
      </c>
      <c r="S39" s="25">
        <v>23.68</v>
      </c>
      <c r="T39" s="19">
        <v>35.020000000000003</v>
      </c>
      <c r="U39" s="19">
        <v>51.72</v>
      </c>
      <c r="V39" s="19">
        <v>49.99</v>
      </c>
      <c r="W39" s="19">
        <v>38.97</v>
      </c>
      <c r="X39" s="25">
        <v>34.75</v>
      </c>
    </row>
    <row r="40" spans="1:24" x14ac:dyDescent="0.2">
      <c r="A40" s="19">
        <v>37</v>
      </c>
      <c r="B40" s="25">
        <v>133</v>
      </c>
      <c r="C40" s="14">
        <v>1</v>
      </c>
      <c r="D40" s="17">
        <v>0.72</v>
      </c>
      <c r="E40" s="19">
        <v>93.24</v>
      </c>
      <c r="F40" s="19">
        <v>26.89</v>
      </c>
      <c r="G40" s="19">
        <v>42.56</v>
      </c>
      <c r="H40" s="19">
        <v>32.67</v>
      </c>
      <c r="I40" s="25">
        <v>30.34</v>
      </c>
      <c r="J40" s="19">
        <v>22.83</v>
      </c>
      <c r="K40" s="19">
        <v>35.89</v>
      </c>
      <c r="L40" s="19">
        <v>90.04</v>
      </c>
      <c r="M40" s="19">
        <v>36.19</v>
      </c>
      <c r="N40" s="25">
        <v>21.88</v>
      </c>
      <c r="O40" s="19">
        <v>30.16</v>
      </c>
      <c r="P40" s="19">
        <v>27.26</v>
      </c>
      <c r="Q40" s="19">
        <v>89.48</v>
      </c>
      <c r="R40" s="19">
        <v>30.54</v>
      </c>
      <c r="S40" s="25">
        <v>20.100000000000001</v>
      </c>
      <c r="T40" s="19">
        <v>25.93</v>
      </c>
      <c r="U40" s="19">
        <v>25.79</v>
      </c>
      <c r="V40" s="19">
        <v>46.96</v>
      </c>
      <c r="W40" s="19">
        <v>30.8</v>
      </c>
      <c r="X40" s="25">
        <v>15.69</v>
      </c>
    </row>
    <row r="41" spans="1:24" x14ac:dyDescent="0.2">
      <c r="A41" s="19">
        <v>38</v>
      </c>
      <c r="B41" s="25">
        <v>134</v>
      </c>
      <c r="C41" s="14">
        <v>1</v>
      </c>
      <c r="D41" s="17">
        <v>0.72</v>
      </c>
      <c r="E41" s="19">
        <v>32.880000000000003</v>
      </c>
      <c r="F41" s="19">
        <v>20.85</v>
      </c>
      <c r="G41" s="19">
        <v>36.1</v>
      </c>
      <c r="H41" s="19">
        <v>20.9</v>
      </c>
      <c r="I41" s="25">
        <v>13.98</v>
      </c>
      <c r="J41" s="19">
        <v>20.58</v>
      </c>
      <c r="K41" s="19">
        <v>36.26</v>
      </c>
      <c r="L41" s="19">
        <v>33.11</v>
      </c>
      <c r="M41" s="19">
        <v>18.82</v>
      </c>
      <c r="N41" s="25">
        <v>18.170000000000002</v>
      </c>
      <c r="O41" s="19">
        <v>28.17</v>
      </c>
      <c r="P41" s="19">
        <v>25.56</v>
      </c>
      <c r="Q41" s="19">
        <v>46.54</v>
      </c>
      <c r="R41" s="19">
        <v>16.8</v>
      </c>
      <c r="S41" s="25">
        <v>16.93</v>
      </c>
      <c r="T41" s="19">
        <v>18.600000000000001</v>
      </c>
      <c r="U41" s="19">
        <v>27.26</v>
      </c>
      <c r="V41" s="19">
        <v>21.5</v>
      </c>
      <c r="W41" s="19">
        <v>19.8</v>
      </c>
      <c r="X41" s="25">
        <v>22.24</v>
      </c>
    </row>
    <row r="42" spans="1:24" x14ac:dyDescent="0.2">
      <c r="A42" s="19">
        <v>39</v>
      </c>
      <c r="B42" s="25">
        <v>135</v>
      </c>
      <c r="C42" s="14">
        <v>1</v>
      </c>
      <c r="D42" s="17">
        <v>1</v>
      </c>
      <c r="E42" s="19">
        <v>35.07</v>
      </c>
      <c r="F42" s="19">
        <v>39.97</v>
      </c>
      <c r="G42" s="19">
        <v>42.28</v>
      </c>
      <c r="H42" s="19">
        <v>22.73</v>
      </c>
      <c r="I42" s="25">
        <v>22.87</v>
      </c>
      <c r="J42" s="19">
        <v>23.99</v>
      </c>
      <c r="K42" s="19">
        <v>67.44</v>
      </c>
      <c r="L42" s="19">
        <v>87.56</v>
      </c>
      <c r="M42" s="19">
        <v>19.079999999999998</v>
      </c>
      <c r="N42" s="25">
        <v>26.79</v>
      </c>
      <c r="O42" s="19">
        <v>42.75</v>
      </c>
      <c r="P42" s="19">
        <v>16.61</v>
      </c>
      <c r="Q42" s="19">
        <v>55.21</v>
      </c>
      <c r="R42" s="19">
        <v>25.6</v>
      </c>
      <c r="S42" s="25">
        <v>12.22</v>
      </c>
      <c r="T42" s="19">
        <v>16.71</v>
      </c>
      <c r="U42" s="19">
        <v>22.25</v>
      </c>
      <c r="V42" s="19">
        <v>19.14</v>
      </c>
      <c r="W42" s="19">
        <v>43.42</v>
      </c>
      <c r="X42" s="25">
        <v>16.760000000000002</v>
      </c>
    </row>
    <row r="43" spans="1:24" x14ac:dyDescent="0.2">
      <c r="A43" s="19">
        <v>40</v>
      </c>
      <c r="B43" s="25">
        <v>136</v>
      </c>
      <c r="C43" s="13">
        <v>0</v>
      </c>
      <c r="D43" s="18">
        <v>0</v>
      </c>
      <c r="E43" s="19">
        <v>23.5</v>
      </c>
      <c r="F43" s="19">
        <v>33.5</v>
      </c>
      <c r="G43" s="19">
        <v>49.18</v>
      </c>
      <c r="H43" s="19">
        <v>46.42</v>
      </c>
      <c r="I43" s="25">
        <v>34.81</v>
      </c>
      <c r="J43" s="19">
        <v>167.75</v>
      </c>
      <c r="K43" s="19">
        <v>138.16999999999999</v>
      </c>
      <c r="L43" s="19">
        <v>30.61</v>
      </c>
      <c r="M43" s="19">
        <v>23.66</v>
      </c>
      <c r="N43" s="25">
        <v>40.86</v>
      </c>
      <c r="O43" s="19">
        <v>16.2</v>
      </c>
      <c r="P43" s="19">
        <v>37.83</v>
      </c>
      <c r="Q43" s="19">
        <v>19.75</v>
      </c>
      <c r="R43" s="19">
        <v>41.59</v>
      </c>
      <c r="S43" s="25">
        <v>16.420000000000002</v>
      </c>
      <c r="T43" s="19">
        <v>14.67</v>
      </c>
      <c r="U43" s="19">
        <v>27.01</v>
      </c>
      <c r="V43" s="19">
        <v>40.770000000000003</v>
      </c>
      <c r="W43" s="19">
        <v>38.869999999999997</v>
      </c>
      <c r="X43" s="25">
        <v>18.13</v>
      </c>
    </row>
    <row r="44" spans="1:24" x14ac:dyDescent="0.2">
      <c r="A44" s="19">
        <v>41</v>
      </c>
      <c r="B44" s="25">
        <v>137</v>
      </c>
      <c r="C44" s="14">
        <v>1</v>
      </c>
      <c r="D44" s="17">
        <v>0.72</v>
      </c>
      <c r="E44" s="19">
        <v>36.700000000000003</v>
      </c>
      <c r="F44" s="19">
        <v>17.78</v>
      </c>
      <c r="G44" s="19">
        <v>33.880000000000003</v>
      </c>
      <c r="H44" s="19">
        <v>12.13</v>
      </c>
      <c r="I44" s="25">
        <v>14.98</v>
      </c>
      <c r="J44" s="19">
        <v>20</v>
      </c>
      <c r="K44" s="19">
        <v>30.18</v>
      </c>
      <c r="L44" s="19">
        <v>39.979999999999997</v>
      </c>
      <c r="M44" s="19">
        <v>15.06</v>
      </c>
      <c r="N44" s="25">
        <v>11.89</v>
      </c>
      <c r="O44" s="19">
        <v>41.78</v>
      </c>
      <c r="P44" s="19">
        <v>33.729999999999997</v>
      </c>
      <c r="Q44" s="19">
        <v>38.479999999999997</v>
      </c>
      <c r="R44" s="19">
        <v>26.14</v>
      </c>
      <c r="S44" s="25">
        <v>14.06</v>
      </c>
      <c r="T44" s="19">
        <v>11.8</v>
      </c>
      <c r="U44" s="19">
        <v>15.17</v>
      </c>
      <c r="V44" s="19">
        <v>37.729999999999997</v>
      </c>
      <c r="W44" s="19">
        <v>34.299999999999997</v>
      </c>
      <c r="X44" s="25">
        <v>14.49</v>
      </c>
    </row>
    <row r="45" spans="1:24" x14ac:dyDescent="0.2">
      <c r="A45" s="19">
        <v>42</v>
      </c>
      <c r="B45" s="25">
        <v>140</v>
      </c>
      <c r="C45" s="14">
        <v>0.49</v>
      </c>
      <c r="D45" s="18">
        <v>-1.72</v>
      </c>
      <c r="E45" s="19">
        <v>38.590000000000003</v>
      </c>
      <c r="F45" s="19">
        <v>31.33</v>
      </c>
      <c r="G45" s="19">
        <v>65.27</v>
      </c>
      <c r="H45" s="19">
        <v>49.31</v>
      </c>
      <c r="I45" s="25">
        <v>49.39</v>
      </c>
      <c r="J45" s="19">
        <v>73.14</v>
      </c>
      <c r="K45" s="19">
        <v>88.67</v>
      </c>
      <c r="L45" s="19">
        <v>77.05</v>
      </c>
      <c r="M45" s="19">
        <v>61.67</v>
      </c>
      <c r="N45" s="25">
        <v>78.36</v>
      </c>
      <c r="O45" s="19">
        <v>91.06</v>
      </c>
      <c r="P45" s="19">
        <v>78.489999999999995</v>
      </c>
      <c r="Q45" s="19">
        <v>96.09</v>
      </c>
      <c r="R45" s="19">
        <v>52.34</v>
      </c>
      <c r="S45" s="25">
        <v>61.01</v>
      </c>
      <c r="T45" s="19">
        <v>41.24</v>
      </c>
      <c r="U45" s="19">
        <v>76.84</v>
      </c>
      <c r="V45" s="19">
        <v>78.62</v>
      </c>
      <c r="W45" s="19">
        <v>57.14</v>
      </c>
      <c r="X45" s="25">
        <v>46.56</v>
      </c>
    </row>
    <row r="46" spans="1:24" s="55" customFormat="1" ht="13.5" thickBot="1" x14ac:dyDescent="0.25">
      <c r="A46" s="57">
        <v>43</v>
      </c>
      <c r="B46" s="58">
        <v>142</v>
      </c>
      <c r="C46" s="14">
        <v>1</v>
      </c>
      <c r="D46" s="17">
        <v>0.72</v>
      </c>
      <c r="E46" s="57">
        <v>49.57</v>
      </c>
      <c r="F46" s="57">
        <v>35.520000000000003</v>
      </c>
      <c r="G46" s="57">
        <v>49.97</v>
      </c>
      <c r="H46" s="57">
        <v>38.08</v>
      </c>
      <c r="I46" s="58">
        <v>26.34</v>
      </c>
      <c r="J46" s="57">
        <v>19.809999999999999</v>
      </c>
      <c r="K46" s="57">
        <v>34.549999999999997</v>
      </c>
      <c r="L46" s="57">
        <v>39.08</v>
      </c>
      <c r="M46" s="57">
        <v>23.62</v>
      </c>
      <c r="N46" s="58">
        <v>35.19</v>
      </c>
      <c r="O46" s="57">
        <v>48.69</v>
      </c>
      <c r="P46" s="57">
        <v>17.420000000000002</v>
      </c>
      <c r="Q46" s="57">
        <v>33.590000000000003</v>
      </c>
      <c r="R46" s="57">
        <v>35.31</v>
      </c>
      <c r="S46" s="58">
        <v>19.010000000000002</v>
      </c>
      <c r="T46" s="57">
        <v>27.66</v>
      </c>
      <c r="U46" s="57">
        <v>18.29</v>
      </c>
      <c r="V46" s="57">
        <v>21.8</v>
      </c>
      <c r="W46" s="57">
        <v>24.64</v>
      </c>
      <c r="X46" s="58">
        <v>20.03</v>
      </c>
    </row>
    <row r="52" spans="6:8" ht="13.5" thickBot="1" x14ac:dyDescent="0.25"/>
    <row r="53" spans="6:8" x14ac:dyDescent="0.2">
      <c r="F53" s="113" t="s">
        <v>255</v>
      </c>
      <c r="G53" s="130"/>
      <c r="H53" s="131"/>
    </row>
    <row r="54" spans="6:8" x14ac:dyDescent="0.2">
      <c r="F54" s="105" t="s">
        <v>120</v>
      </c>
      <c r="G54" s="118"/>
      <c r="H54" s="5">
        <f>AVERAGE($E$5:$X$46)</f>
        <v>39.32040476190479</v>
      </c>
    </row>
    <row r="55" spans="6:8" x14ac:dyDescent="0.2">
      <c r="F55" s="105" t="s">
        <v>121</v>
      </c>
      <c r="G55" s="118"/>
      <c r="H55" s="5">
        <f>_xlfn.STDEV.S($E$5:$X$46)</f>
        <v>25.029116000173769</v>
      </c>
    </row>
    <row r="56" spans="6:8" x14ac:dyDescent="0.2">
      <c r="F56" s="105" t="s">
        <v>202</v>
      </c>
      <c r="G56" s="118"/>
      <c r="H56" s="5">
        <f>H54+2*H55</f>
        <v>89.378636762252327</v>
      </c>
    </row>
    <row r="57" spans="6:8" ht="13.5" thickBot="1" x14ac:dyDescent="0.25">
      <c r="F57" s="115" t="s">
        <v>203</v>
      </c>
      <c r="G57" s="129"/>
      <c r="H57" s="92">
        <f>COUNTIF(E$5:X$46,"&gt;" &amp;H56)/COUNTIF(E5:X46,"&gt;0")*100</f>
        <v>4.4047619047619051</v>
      </c>
    </row>
  </sheetData>
  <mergeCells count="8">
    <mergeCell ref="F56:G56"/>
    <mergeCell ref="F57:G57"/>
    <mergeCell ref="F53:H53"/>
    <mergeCell ref="A1:B1"/>
    <mergeCell ref="C1:D1"/>
    <mergeCell ref="E1:X1"/>
    <mergeCell ref="F54:G54"/>
    <mergeCell ref="F55:G55"/>
  </mergeCells>
  <conditionalFormatting sqref="E5:X46">
    <cfRule type="colorScale" priority="4">
      <colorScale>
        <cfvo type="min"/>
        <cfvo type="max"/>
        <color theme="9" tint="0.39997558519241921"/>
        <color theme="5" tint="-0.249977111117893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K49"/>
  <sheetViews>
    <sheetView topLeftCell="P1" zoomScaleNormal="100" workbookViewId="0">
      <selection activeCell="P2" sqref="A2:XFD3"/>
    </sheetView>
  </sheetViews>
  <sheetFormatPr baseColWidth="10" defaultRowHeight="12.75" x14ac:dyDescent="0.2"/>
  <cols>
    <col min="1" max="1" width="3.7109375" customWidth="1"/>
    <col min="2" max="2" width="8.85546875" bestFit="1" customWidth="1"/>
    <col min="3" max="4" width="10.140625" customWidth="1"/>
    <col min="5" max="7" width="5.7109375" customWidth="1"/>
    <col min="8" max="8" width="5.7109375" style="8" customWidth="1"/>
    <col min="9" max="11" width="5.7109375" customWidth="1"/>
    <col min="12" max="12" width="5.7109375" style="8" customWidth="1"/>
    <col min="13" max="15" width="5.7109375" customWidth="1"/>
    <col min="16" max="16" width="5.7109375" style="5" customWidth="1"/>
    <col min="17" max="18" width="5.7109375" style="15" customWidth="1"/>
    <col min="19" max="19" width="5.7109375" style="5" customWidth="1"/>
    <col min="20" max="22" width="5.7109375" customWidth="1"/>
    <col min="23" max="23" width="5.7109375" style="8" customWidth="1"/>
    <col min="24" max="26" width="5.7109375" customWidth="1"/>
    <col min="27" max="27" width="5.7109375" style="8" customWidth="1"/>
    <col min="28" max="30" width="5.7109375" customWidth="1"/>
    <col min="31" max="31" width="5.7109375" style="5" customWidth="1"/>
    <col min="32" max="33" width="5.7109375" style="15" customWidth="1"/>
    <col min="34" max="34" width="5.7109375" style="5" customWidth="1"/>
    <col min="35" max="37" width="5.7109375" customWidth="1"/>
    <col min="38" max="38" width="5.7109375" style="8" customWidth="1"/>
    <col min="39" max="41" width="5.7109375" customWidth="1"/>
    <col min="42" max="42" width="5.7109375" style="8" customWidth="1"/>
    <col min="43" max="45" width="5.7109375" customWidth="1"/>
    <col min="46" max="46" width="5.7109375" style="5" customWidth="1"/>
    <col min="47" max="48" width="5.7109375" style="15" customWidth="1"/>
    <col min="49" max="49" width="5.7109375" style="5" customWidth="1"/>
    <col min="50" max="52" width="5.7109375" customWidth="1"/>
    <col min="53" max="53" width="5.7109375" style="8" customWidth="1"/>
    <col min="54" max="56" width="5.7109375" customWidth="1"/>
    <col min="57" max="57" width="5.7109375" style="8" customWidth="1"/>
    <col min="58" max="60" width="5.7109375" customWidth="1"/>
    <col min="61" max="61" width="5.7109375" style="5" customWidth="1"/>
    <col min="62" max="63" width="5.7109375" style="15" customWidth="1"/>
    <col min="64" max="64" width="5.7109375" style="5" customWidth="1"/>
    <col min="65" max="72" width="5.7109375" customWidth="1"/>
    <col min="73" max="73" width="5.7109375" style="40" customWidth="1"/>
    <col min="74" max="79" width="5.7109375" customWidth="1"/>
    <col min="80" max="80" width="5.7109375" style="40" customWidth="1"/>
    <col min="81" max="86" width="5.7109375" customWidth="1"/>
    <col min="87" max="89" width="5.7109375" style="40" customWidth="1"/>
  </cols>
  <sheetData>
    <row r="1" spans="1:86" x14ac:dyDescent="0.2">
      <c r="A1" s="138" t="s">
        <v>35</v>
      </c>
      <c r="B1" s="117"/>
      <c r="C1" s="138" t="s">
        <v>253</v>
      </c>
      <c r="D1" s="106"/>
      <c r="E1" s="139" t="s">
        <v>96</v>
      </c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18"/>
      <c r="T1" s="105" t="s">
        <v>97</v>
      </c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18"/>
      <c r="AI1" s="105" t="s">
        <v>98</v>
      </c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18"/>
      <c r="AX1" s="105" t="s">
        <v>99</v>
      </c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18"/>
      <c r="BO1" s="110" t="s">
        <v>141</v>
      </c>
      <c r="BP1" s="110"/>
      <c r="BQ1" s="110"/>
      <c r="BR1" s="110"/>
      <c r="BS1" s="110"/>
      <c r="BT1" s="110"/>
      <c r="BV1" s="110" t="s">
        <v>142</v>
      </c>
      <c r="BW1" s="110"/>
      <c r="BX1" s="110"/>
      <c r="BY1" s="110"/>
      <c r="BZ1" s="110"/>
      <c r="CA1" s="110"/>
      <c r="CC1" s="110" t="s">
        <v>147</v>
      </c>
      <c r="CD1" s="110"/>
      <c r="CE1" s="110"/>
      <c r="CF1" s="110"/>
      <c r="CG1" s="110"/>
      <c r="CH1" s="110"/>
    </row>
    <row r="2" spans="1:86" ht="13.5" thickBot="1" x14ac:dyDescent="0.25">
      <c r="A2" s="3" t="s">
        <v>254</v>
      </c>
      <c r="B2" s="7" t="s">
        <v>36</v>
      </c>
      <c r="C2" s="3" t="s">
        <v>52</v>
      </c>
      <c r="D2" s="7" t="s">
        <v>41</v>
      </c>
      <c r="E2" s="3" t="s">
        <v>205</v>
      </c>
      <c r="F2" s="3" t="s">
        <v>206</v>
      </c>
      <c r="G2" s="3" t="s">
        <v>207</v>
      </c>
      <c r="H2" s="7" t="s">
        <v>208</v>
      </c>
      <c r="I2" s="3" t="s">
        <v>209</v>
      </c>
      <c r="J2" s="3" t="s">
        <v>210</v>
      </c>
      <c r="K2" s="3" t="s">
        <v>211</v>
      </c>
      <c r="L2" s="7" t="s">
        <v>212</v>
      </c>
      <c r="M2" s="3" t="s">
        <v>213</v>
      </c>
      <c r="N2" s="3" t="s">
        <v>214</v>
      </c>
      <c r="O2" s="3" t="s">
        <v>215</v>
      </c>
      <c r="P2" s="6" t="s">
        <v>216</v>
      </c>
      <c r="Q2" s="3" t="s">
        <v>143</v>
      </c>
      <c r="R2" s="3" t="s">
        <v>144</v>
      </c>
      <c r="S2" s="6" t="s">
        <v>145</v>
      </c>
      <c r="T2" s="3" t="s">
        <v>217</v>
      </c>
      <c r="U2" s="3" t="s">
        <v>226</v>
      </c>
      <c r="V2" s="3" t="s">
        <v>227</v>
      </c>
      <c r="W2" s="7" t="s">
        <v>228</v>
      </c>
      <c r="X2" s="3" t="s">
        <v>218</v>
      </c>
      <c r="Y2" s="3" t="s">
        <v>229</v>
      </c>
      <c r="Z2" s="3" t="s">
        <v>230</v>
      </c>
      <c r="AA2" s="7" t="s">
        <v>231</v>
      </c>
      <c r="AB2" s="3" t="s">
        <v>219</v>
      </c>
      <c r="AC2" s="3" t="s">
        <v>232</v>
      </c>
      <c r="AD2" s="3" t="s">
        <v>233</v>
      </c>
      <c r="AE2" s="6" t="s">
        <v>234</v>
      </c>
      <c r="AF2" s="3" t="s">
        <v>143</v>
      </c>
      <c r="AG2" s="3" t="s">
        <v>144</v>
      </c>
      <c r="AH2" s="6" t="s">
        <v>145</v>
      </c>
      <c r="AI2" s="3" t="s">
        <v>220</v>
      </c>
      <c r="AJ2" s="3" t="s">
        <v>235</v>
      </c>
      <c r="AK2" s="3" t="s">
        <v>236</v>
      </c>
      <c r="AL2" s="3" t="s">
        <v>237</v>
      </c>
      <c r="AM2" s="3" t="s">
        <v>221</v>
      </c>
      <c r="AN2" s="3" t="s">
        <v>238</v>
      </c>
      <c r="AO2" s="3" t="s">
        <v>239</v>
      </c>
      <c r="AP2" s="3" t="s">
        <v>240</v>
      </c>
      <c r="AQ2" s="3" t="s">
        <v>222</v>
      </c>
      <c r="AR2" s="3" t="s">
        <v>241</v>
      </c>
      <c r="AS2" s="3" t="s">
        <v>242</v>
      </c>
      <c r="AT2" s="3" t="s">
        <v>243</v>
      </c>
      <c r="AU2" s="3" t="s">
        <v>143</v>
      </c>
      <c r="AV2" s="3" t="s">
        <v>144</v>
      </c>
      <c r="AW2" s="6" t="s">
        <v>145</v>
      </c>
      <c r="AX2" s="3" t="s">
        <v>223</v>
      </c>
      <c r="AY2" s="3" t="s">
        <v>244</v>
      </c>
      <c r="AZ2" s="3" t="s">
        <v>245</v>
      </c>
      <c r="BA2" s="3" t="s">
        <v>246</v>
      </c>
      <c r="BB2" s="3" t="s">
        <v>224</v>
      </c>
      <c r="BC2" s="3" t="s">
        <v>247</v>
      </c>
      <c r="BD2" s="3" t="s">
        <v>248</v>
      </c>
      <c r="BE2" s="3" t="s">
        <v>249</v>
      </c>
      <c r="BF2" s="3" t="s">
        <v>225</v>
      </c>
      <c r="BG2" s="3" t="s">
        <v>250</v>
      </c>
      <c r="BH2" s="3" t="s">
        <v>251</v>
      </c>
      <c r="BI2" s="3" t="s">
        <v>252</v>
      </c>
      <c r="BJ2" s="3" t="s">
        <v>143</v>
      </c>
      <c r="BK2" s="3" t="s">
        <v>144</v>
      </c>
      <c r="BL2" s="6" t="s">
        <v>145</v>
      </c>
      <c r="BO2" t="s">
        <v>146</v>
      </c>
      <c r="BP2" t="s">
        <v>54</v>
      </c>
      <c r="BQ2" t="s">
        <v>146</v>
      </c>
      <c r="BR2" t="s">
        <v>54</v>
      </c>
      <c r="BS2" t="s">
        <v>146</v>
      </c>
      <c r="BT2" t="s">
        <v>54</v>
      </c>
      <c r="BV2" t="s">
        <v>146</v>
      </c>
      <c r="BW2" t="s">
        <v>54</v>
      </c>
      <c r="BX2" t="s">
        <v>146</v>
      </c>
      <c r="BY2" t="s">
        <v>54</v>
      </c>
      <c r="BZ2" t="s">
        <v>146</v>
      </c>
      <c r="CA2" t="s">
        <v>54</v>
      </c>
      <c r="CC2" t="s">
        <v>146</v>
      </c>
      <c r="CD2" t="s">
        <v>54</v>
      </c>
      <c r="CE2" t="s">
        <v>146</v>
      </c>
      <c r="CF2" t="s">
        <v>54</v>
      </c>
      <c r="CG2" t="s">
        <v>146</v>
      </c>
      <c r="CH2" t="s">
        <v>54</v>
      </c>
    </row>
    <row r="3" spans="1:86" ht="13.5" thickTop="1" x14ac:dyDescent="0.2">
      <c r="A3">
        <v>1</v>
      </c>
      <c r="B3" s="8">
        <v>30</v>
      </c>
      <c r="C3" s="13">
        <v>0</v>
      </c>
      <c r="D3" s="17">
        <v>0.72</v>
      </c>
      <c r="E3">
        <v>0</v>
      </c>
      <c r="F3">
        <v>1</v>
      </c>
      <c r="G3">
        <v>0</v>
      </c>
      <c r="H3" s="8">
        <v>0</v>
      </c>
      <c r="I3">
        <v>1</v>
      </c>
      <c r="J3">
        <v>1</v>
      </c>
      <c r="K3">
        <v>-1</v>
      </c>
      <c r="L3" s="8">
        <v>-1</v>
      </c>
      <c r="M3">
        <v>-1</v>
      </c>
      <c r="N3">
        <v>-1</v>
      </c>
      <c r="O3">
        <v>-1</v>
      </c>
      <c r="P3" s="5">
        <v>0</v>
      </c>
      <c r="Q3" s="15">
        <f>AVERAGE(E3:H3)</f>
        <v>0.25</v>
      </c>
      <c r="R3" s="15">
        <f>AVERAGE(I3:L3)</f>
        <v>0</v>
      </c>
      <c r="S3" s="5">
        <f>AVERAGE(M3:P3)</f>
        <v>-0.75</v>
      </c>
      <c r="T3">
        <v>1</v>
      </c>
      <c r="U3">
        <v>1</v>
      </c>
      <c r="V3">
        <v>1</v>
      </c>
      <c r="W3" s="8">
        <v>-1</v>
      </c>
      <c r="X3">
        <v>1</v>
      </c>
      <c r="Y3">
        <v>1</v>
      </c>
      <c r="Z3">
        <v>0</v>
      </c>
      <c r="AA3" s="8">
        <v>0</v>
      </c>
      <c r="AB3">
        <v>0</v>
      </c>
      <c r="AC3">
        <v>0</v>
      </c>
      <c r="AD3">
        <v>0</v>
      </c>
      <c r="AE3" s="5">
        <v>0</v>
      </c>
      <c r="AF3" s="15">
        <f>AVERAGE(T3:W3)</f>
        <v>0.5</v>
      </c>
      <c r="AG3" s="15">
        <f>AVERAGE(X3:AA3)</f>
        <v>0.5</v>
      </c>
      <c r="AH3" s="5">
        <f>AVERAGE(AB3:AE3)</f>
        <v>0</v>
      </c>
      <c r="AI3">
        <v>2</v>
      </c>
      <c r="AJ3">
        <v>3</v>
      </c>
      <c r="AK3">
        <v>2</v>
      </c>
      <c r="AL3" s="8">
        <v>0</v>
      </c>
      <c r="AM3">
        <v>3</v>
      </c>
      <c r="AN3">
        <v>3</v>
      </c>
      <c r="AO3">
        <v>1</v>
      </c>
      <c r="AP3" s="8">
        <v>2</v>
      </c>
      <c r="AQ3">
        <v>-1</v>
      </c>
      <c r="AR3">
        <v>1</v>
      </c>
      <c r="AS3">
        <v>2</v>
      </c>
      <c r="AT3" s="5">
        <v>1</v>
      </c>
      <c r="AU3" s="15">
        <f>AVERAGE(AI3:AL3)</f>
        <v>1.75</v>
      </c>
      <c r="AV3" s="15">
        <f>AVERAGE(AM3:AP3)</f>
        <v>2.25</v>
      </c>
      <c r="AW3" s="5">
        <f>AVERAGE(AQ3:AT3)</f>
        <v>0.75</v>
      </c>
      <c r="AX3">
        <v>-1</v>
      </c>
      <c r="AY3">
        <v>0</v>
      </c>
      <c r="AZ3">
        <v>0</v>
      </c>
      <c r="BA3" s="8">
        <v>-1</v>
      </c>
      <c r="BB3">
        <v>1</v>
      </c>
      <c r="BC3">
        <v>1</v>
      </c>
      <c r="BD3">
        <v>-1</v>
      </c>
      <c r="BE3" s="8">
        <v>1</v>
      </c>
      <c r="BF3">
        <v>1</v>
      </c>
      <c r="BG3">
        <v>-1</v>
      </c>
      <c r="BH3">
        <v>-1</v>
      </c>
      <c r="BI3" s="5">
        <v>0</v>
      </c>
      <c r="BJ3" s="15">
        <f>AVERAGE(AX3:BA3)</f>
        <v>-0.5</v>
      </c>
      <c r="BK3" s="15">
        <f>AVERAGE(BB3:BE3)</f>
        <v>0.5</v>
      </c>
      <c r="BL3" s="5">
        <f>AVERAGE(BF3:BI3)</f>
        <v>-0.25</v>
      </c>
      <c r="BO3">
        <f>Q3</f>
        <v>0.25</v>
      </c>
      <c r="BP3">
        <f>AU3</f>
        <v>1.75</v>
      </c>
      <c r="BQ3">
        <f t="shared" ref="BQ3:BQ44" si="0">R3</f>
        <v>0</v>
      </c>
      <c r="BR3">
        <f t="shared" ref="BR3:BR44" si="1">AV3</f>
        <v>2.25</v>
      </c>
      <c r="BS3">
        <f t="shared" ref="BS3:BS44" si="2">S3</f>
        <v>-0.75</v>
      </c>
      <c r="BT3">
        <f t="shared" ref="BT3:BT44" si="3">AW3</f>
        <v>0.75</v>
      </c>
      <c r="BV3">
        <f t="shared" ref="BV3:BV44" si="4">AF3</f>
        <v>0.5</v>
      </c>
      <c r="BW3">
        <f t="shared" ref="BW3:BW44" si="5">BJ3</f>
        <v>-0.5</v>
      </c>
      <c r="BX3">
        <f t="shared" ref="BX3:BX44" si="6">AG3</f>
        <v>0.5</v>
      </c>
      <c r="BY3">
        <f t="shared" ref="BY3:BY44" si="7">BK3</f>
        <v>0.5</v>
      </c>
      <c r="BZ3">
        <f t="shared" ref="BZ3:BZ44" si="8">AH3</f>
        <v>0</v>
      </c>
      <c r="CA3">
        <f t="shared" ref="CA3:CA44" si="9">BL3</f>
        <v>-0.25</v>
      </c>
      <c r="CC3">
        <f t="shared" ref="CC3:CC44" si="10">AVERAGE(Q3,AF3)</f>
        <v>0.375</v>
      </c>
      <c r="CD3">
        <f t="shared" ref="CD3:CD44" si="11">AVERAGE(AU3,BJ3)</f>
        <v>0.625</v>
      </c>
      <c r="CE3">
        <f t="shared" ref="CE3:CE44" si="12">AVERAGE(R3,AG3)</f>
        <v>0.25</v>
      </c>
      <c r="CF3">
        <f t="shared" ref="CF3:CF44" si="13">AVERAGE(AV3,BK3)</f>
        <v>1.375</v>
      </c>
      <c r="CG3">
        <f t="shared" ref="CG3:CG44" si="14">AVERAGE(S3,AH3)</f>
        <v>-0.375</v>
      </c>
      <c r="CH3">
        <f t="shared" ref="CH3:CH44" si="15">AVERAGE(AW3,BL3)</f>
        <v>0.25</v>
      </c>
    </row>
    <row r="4" spans="1:86" x14ac:dyDescent="0.2">
      <c r="A4">
        <v>2</v>
      </c>
      <c r="B4" s="8">
        <v>31</v>
      </c>
      <c r="C4" s="13">
        <v>0.47</v>
      </c>
      <c r="D4" s="17">
        <v>0.72</v>
      </c>
      <c r="E4">
        <v>1</v>
      </c>
      <c r="F4">
        <v>1</v>
      </c>
      <c r="G4">
        <v>1</v>
      </c>
      <c r="H4" s="8">
        <v>1</v>
      </c>
      <c r="I4">
        <v>1</v>
      </c>
      <c r="J4">
        <v>1</v>
      </c>
      <c r="K4">
        <v>1</v>
      </c>
      <c r="L4" s="8">
        <v>1</v>
      </c>
      <c r="M4">
        <v>0</v>
      </c>
      <c r="N4">
        <v>2</v>
      </c>
      <c r="O4">
        <v>2</v>
      </c>
      <c r="P4" s="5">
        <v>2</v>
      </c>
      <c r="Q4" s="15">
        <f t="shared" ref="Q4:Q44" si="16">AVERAGE(E4:H4)</f>
        <v>1</v>
      </c>
      <c r="R4" s="15">
        <f t="shared" ref="R4:R44" si="17">AVERAGE(I4:L4)</f>
        <v>1</v>
      </c>
      <c r="S4" s="5">
        <f t="shared" ref="S4:S44" si="18">AVERAGE(M4:P4)</f>
        <v>1.5</v>
      </c>
      <c r="T4">
        <v>0</v>
      </c>
      <c r="U4">
        <v>1</v>
      </c>
      <c r="V4">
        <v>1</v>
      </c>
      <c r="W4" s="8">
        <v>1</v>
      </c>
      <c r="X4">
        <v>1</v>
      </c>
      <c r="Y4">
        <v>1</v>
      </c>
      <c r="Z4">
        <v>1</v>
      </c>
      <c r="AA4" s="8">
        <v>1</v>
      </c>
      <c r="AB4">
        <v>1</v>
      </c>
      <c r="AC4">
        <v>1</v>
      </c>
      <c r="AD4">
        <v>1</v>
      </c>
      <c r="AE4" s="5">
        <v>1</v>
      </c>
      <c r="AF4" s="15">
        <f t="shared" ref="AF4:AF44" si="19">AVERAGE(T4:W4)</f>
        <v>0.75</v>
      </c>
      <c r="AG4" s="15">
        <f t="shared" ref="AG4:AG44" si="20">AVERAGE(X4:AA4)</f>
        <v>1</v>
      </c>
      <c r="AH4" s="5">
        <f t="shared" ref="AH4:AH44" si="21">AVERAGE(AB4:AE4)</f>
        <v>1</v>
      </c>
      <c r="AI4">
        <v>0</v>
      </c>
      <c r="AJ4">
        <v>1</v>
      </c>
      <c r="AK4">
        <v>-1</v>
      </c>
      <c r="AL4" s="8">
        <v>0</v>
      </c>
      <c r="AM4">
        <v>1</v>
      </c>
      <c r="AN4">
        <v>1</v>
      </c>
      <c r="AO4">
        <v>-1</v>
      </c>
      <c r="AP4" s="8">
        <v>0</v>
      </c>
      <c r="AQ4">
        <v>-1</v>
      </c>
      <c r="AR4">
        <v>1</v>
      </c>
      <c r="AS4">
        <v>1</v>
      </c>
      <c r="AT4" s="5">
        <v>1</v>
      </c>
      <c r="AU4" s="15">
        <f t="shared" ref="AU4:AU44" si="22">AVERAGE(AI4:AL4)</f>
        <v>0</v>
      </c>
      <c r="AV4" s="15">
        <f t="shared" ref="AV4:AV44" si="23">AVERAGE(AM4:AP4)</f>
        <v>0.25</v>
      </c>
      <c r="AW4" s="5">
        <f t="shared" ref="AW4:AW44" si="24">AVERAGE(AQ4:AT4)</f>
        <v>0.5</v>
      </c>
      <c r="AX4">
        <v>0</v>
      </c>
      <c r="AY4">
        <v>1</v>
      </c>
      <c r="AZ4">
        <v>-1</v>
      </c>
      <c r="BA4" s="8">
        <v>1</v>
      </c>
      <c r="BB4">
        <v>1</v>
      </c>
      <c r="BC4">
        <v>1</v>
      </c>
      <c r="BD4">
        <v>1</v>
      </c>
      <c r="BE4" s="8">
        <v>0</v>
      </c>
      <c r="BF4">
        <v>0</v>
      </c>
      <c r="BG4">
        <v>1</v>
      </c>
      <c r="BH4">
        <v>1</v>
      </c>
      <c r="BI4" s="5">
        <v>1</v>
      </c>
      <c r="BJ4" s="15">
        <f t="shared" ref="BJ4:BJ44" si="25">AVERAGE(AX4:BA4)</f>
        <v>0.25</v>
      </c>
      <c r="BK4" s="15">
        <f t="shared" ref="BK4:BK44" si="26">AVERAGE(BB4:BE4)</f>
        <v>0.75</v>
      </c>
      <c r="BL4" s="5">
        <f t="shared" ref="BL4:BL44" si="27">AVERAGE(BF4:BI4)</f>
        <v>0.75</v>
      </c>
      <c r="BO4">
        <f t="shared" ref="BO4:BO44" si="28">Q4</f>
        <v>1</v>
      </c>
      <c r="BP4">
        <f t="shared" ref="BP4:BP44" si="29">AU4</f>
        <v>0</v>
      </c>
      <c r="BQ4">
        <f t="shared" si="0"/>
        <v>1</v>
      </c>
      <c r="BR4">
        <f t="shared" si="1"/>
        <v>0.25</v>
      </c>
      <c r="BS4">
        <f t="shared" si="2"/>
        <v>1.5</v>
      </c>
      <c r="BT4">
        <f t="shared" si="3"/>
        <v>0.5</v>
      </c>
      <c r="BV4">
        <f t="shared" si="4"/>
        <v>0.75</v>
      </c>
      <c r="BW4">
        <f t="shared" si="5"/>
        <v>0.25</v>
      </c>
      <c r="BX4">
        <f t="shared" si="6"/>
        <v>1</v>
      </c>
      <c r="BY4">
        <f t="shared" si="7"/>
        <v>0.75</v>
      </c>
      <c r="BZ4">
        <f t="shared" si="8"/>
        <v>1</v>
      </c>
      <c r="CA4">
        <f t="shared" si="9"/>
        <v>0.75</v>
      </c>
      <c r="CC4">
        <f t="shared" si="10"/>
        <v>0.875</v>
      </c>
      <c r="CD4">
        <f t="shared" si="11"/>
        <v>0.125</v>
      </c>
      <c r="CE4">
        <f t="shared" si="12"/>
        <v>1</v>
      </c>
      <c r="CF4">
        <f t="shared" si="13"/>
        <v>0.5</v>
      </c>
      <c r="CG4">
        <f t="shared" si="14"/>
        <v>1.25</v>
      </c>
      <c r="CH4">
        <f t="shared" si="15"/>
        <v>0.625</v>
      </c>
    </row>
    <row r="5" spans="1:86" x14ac:dyDescent="0.2">
      <c r="A5">
        <v>3</v>
      </c>
      <c r="B5" s="8">
        <v>32</v>
      </c>
      <c r="C5" s="14">
        <v>1</v>
      </c>
      <c r="D5" s="17">
        <v>0.72</v>
      </c>
      <c r="E5">
        <v>1</v>
      </c>
      <c r="F5">
        <v>0</v>
      </c>
      <c r="G5">
        <v>1</v>
      </c>
      <c r="H5" s="8">
        <v>1</v>
      </c>
      <c r="I5">
        <v>1</v>
      </c>
      <c r="J5">
        <v>1</v>
      </c>
      <c r="K5">
        <v>1</v>
      </c>
      <c r="L5" s="8">
        <v>0</v>
      </c>
      <c r="M5">
        <v>1</v>
      </c>
      <c r="N5">
        <v>2</v>
      </c>
      <c r="O5">
        <v>1</v>
      </c>
      <c r="P5" s="5">
        <v>2</v>
      </c>
      <c r="Q5" s="15">
        <f t="shared" si="16"/>
        <v>0.75</v>
      </c>
      <c r="R5" s="15">
        <f t="shared" si="17"/>
        <v>0.75</v>
      </c>
      <c r="S5" s="5">
        <f t="shared" si="18"/>
        <v>1.5</v>
      </c>
      <c r="T5">
        <v>1</v>
      </c>
      <c r="U5">
        <v>2</v>
      </c>
      <c r="V5">
        <v>1</v>
      </c>
      <c r="W5" s="8">
        <v>1</v>
      </c>
      <c r="X5">
        <v>2</v>
      </c>
      <c r="Y5">
        <v>1</v>
      </c>
      <c r="Z5">
        <v>2</v>
      </c>
      <c r="AA5" s="8">
        <v>1</v>
      </c>
      <c r="AB5">
        <v>1</v>
      </c>
      <c r="AC5">
        <v>2</v>
      </c>
      <c r="AD5">
        <v>2</v>
      </c>
      <c r="AE5" s="5">
        <v>2</v>
      </c>
      <c r="AF5" s="15">
        <f t="shared" si="19"/>
        <v>1.25</v>
      </c>
      <c r="AG5" s="15">
        <f t="shared" si="20"/>
        <v>1.5</v>
      </c>
      <c r="AH5" s="5">
        <f t="shared" si="21"/>
        <v>1.75</v>
      </c>
      <c r="AI5">
        <v>1</v>
      </c>
      <c r="AJ5">
        <v>1</v>
      </c>
      <c r="AK5">
        <v>2</v>
      </c>
      <c r="AL5" s="8">
        <v>2</v>
      </c>
      <c r="AM5">
        <v>2</v>
      </c>
      <c r="AN5">
        <v>2</v>
      </c>
      <c r="AO5">
        <v>1</v>
      </c>
      <c r="AP5" s="8">
        <v>1</v>
      </c>
      <c r="AQ5">
        <v>2</v>
      </c>
      <c r="AR5">
        <v>2</v>
      </c>
      <c r="AS5">
        <v>1</v>
      </c>
      <c r="AT5" s="5">
        <v>2</v>
      </c>
      <c r="AU5" s="15">
        <f t="shared" si="22"/>
        <v>1.5</v>
      </c>
      <c r="AV5" s="15">
        <f t="shared" si="23"/>
        <v>1.5</v>
      </c>
      <c r="AW5" s="5">
        <f t="shared" si="24"/>
        <v>1.75</v>
      </c>
      <c r="AX5">
        <v>2</v>
      </c>
      <c r="AY5">
        <v>3</v>
      </c>
      <c r="AZ5">
        <v>2</v>
      </c>
      <c r="BA5" s="8">
        <v>2</v>
      </c>
      <c r="BB5">
        <v>3</v>
      </c>
      <c r="BC5">
        <v>3</v>
      </c>
      <c r="BD5">
        <v>2</v>
      </c>
      <c r="BE5" s="8">
        <v>2</v>
      </c>
      <c r="BF5">
        <v>3</v>
      </c>
      <c r="BG5">
        <v>2</v>
      </c>
      <c r="BH5">
        <v>2</v>
      </c>
      <c r="BI5" s="5">
        <v>3</v>
      </c>
      <c r="BJ5" s="15">
        <f t="shared" si="25"/>
        <v>2.25</v>
      </c>
      <c r="BK5" s="15">
        <f t="shared" si="26"/>
        <v>2.5</v>
      </c>
      <c r="BL5" s="5">
        <f t="shared" si="27"/>
        <v>2.5</v>
      </c>
      <c r="BO5">
        <f t="shared" si="28"/>
        <v>0.75</v>
      </c>
      <c r="BP5">
        <f t="shared" si="29"/>
        <v>1.5</v>
      </c>
      <c r="BQ5">
        <f t="shared" si="0"/>
        <v>0.75</v>
      </c>
      <c r="BR5">
        <f t="shared" si="1"/>
        <v>1.5</v>
      </c>
      <c r="BS5">
        <f t="shared" si="2"/>
        <v>1.5</v>
      </c>
      <c r="BT5">
        <f t="shared" si="3"/>
        <v>1.75</v>
      </c>
      <c r="BV5">
        <f t="shared" si="4"/>
        <v>1.25</v>
      </c>
      <c r="BW5">
        <f t="shared" si="5"/>
        <v>2.25</v>
      </c>
      <c r="BX5">
        <f t="shared" si="6"/>
        <v>1.5</v>
      </c>
      <c r="BY5">
        <f t="shared" si="7"/>
        <v>2.5</v>
      </c>
      <c r="BZ5">
        <f t="shared" si="8"/>
        <v>1.75</v>
      </c>
      <c r="CA5">
        <f t="shared" si="9"/>
        <v>2.5</v>
      </c>
      <c r="CC5">
        <f t="shared" si="10"/>
        <v>1</v>
      </c>
      <c r="CD5">
        <f t="shared" si="11"/>
        <v>1.875</v>
      </c>
      <c r="CE5">
        <f t="shared" si="12"/>
        <v>1.125</v>
      </c>
      <c r="CF5">
        <f t="shared" si="13"/>
        <v>2</v>
      </c>
      <c r="CG5">
        <f t="shared" si="14"/>
        <v>1.625</v>
      </c>
      <c r="CH5">
        <f t="shared" si="15"/>
        <v>2.125</v>
      </c>
    </row>
    <row r="6" spans="1:86" x14ac:dyDescent="0.2">
      <c r="A6">
        <v>4</v>
      </c>
      <c r="B6" s="8">
        <v>33</v>
      </c>
      <c r="C6" s="14">
        <v>0.47</v>
      </c>
      <c r="D6" s="18">
        <v>0.12</v>
      </c>
      <c r="E6">
        <v>1</v>
      </c>
      <c r="F6">
        <v>1</v>
      </c>
      <c r="G6">
        <v>-1</v>
      </c>
      <c r="H6" s="8">
        <v>0</v>
      </c>
      <c r="I6">
        <v>1</v>
      </c>
      <c r="J6">
        <v>1</v>
      </c>
      <c r="K6">
        <v>-1</v>
      </c>
      <c r="L6" s="8">
        <v>0</v>
      </c>
      <c r="M6">
        <v>-2</v>
      </c>
      <c r="N6">
        <v>1</v>
      </c>
      <c r="O6">
        <v>0</v>
      </c>
      <c r="P6" s="5">
        <v>-2</v>
      </c>
      <c r="Q6" s="15">
        <f t="shared" si="16"/>
        <v>0.25</v>
      </c>
      <c r="R6" s="15">
        <f t="shared" si="17"/>
        <v>0.25</v>
      </c>
      <c r="S6" s="5">
        <f t="shared" si="18"/>
        <v>-0.75</v>
      </c>
      <c r="T6">
        <v>-2</v>
      </c>
      <c r="U6">
        <v>-1</v>
      </c>
      <c r="V6">
        <v>-2</v>
      </c>
      <c r="W6" s="8">
        <v>-2</v>
      </c>
      <c r="X6">
        <v>-1</v>
      </c>
      <c r="Y6">
        <v>-2</v>
      </c>
      <c r="Z6">
        <v>-3</v>
      </c>
      <c r="AA6" s="8">
        <v>-3</v>
      </c>
      <c r="AB6">
        <v>-3</v>
      </c>
      <c r="AC6">
        <v>-2</v>
      </c>
      <c r="AD6">
        <v>-2</v>
      </c>
      <c r="AE6" s="5">
        <v>-1</v>
      </c>
      <c r="AF6" s="15">
        <f t="shared" si="19"/>
        <v>-1.75</v>
      </c>
      <c r="AG6" s="15">
        <f t="shared" si="20"/>
        <v>-2.25</v>
      </c>
      <c r="AH6" s="5">
        <f t="shared" si="21"/>
        <v>-2</v>
      </c>
      <c r="AI6">
        <v>2</v>
      </c>
      <c r="AJ6">
        <v>3</v>
      </c>
      <c r="AK6">
        <v>3</v>
      </c>
      <c r="AL6" s="8">
        <v>3</v>
      </c>
      <c r="AM6">
        <v>3</v>
      </c>
      <c r="AN6">
        <v>3</v>
      </c>
      <c r="AO6">
        <v>3</v>
      </c>
      <c r="AP6" s="8">
        <v>3</v>
      </c>
      <c r="AQ6">
        <v>1</v>
      </c>
      <c r="AR6">
        <v>3</v>
      </c>
      <c r="AS6">
        <v>3</v>
      </c>
      <c r="AT6" s="5">
        <v>3</v>
      </c>
      <c r="AU6" s="15">
        <f t="shared" si="22"/>
        <v>2.75</v>
      </c>
      <c r="AV6" s="15">
        <f t="shared" si="23"/>
        <v>3</v>
      </c>
      <c r="AW6" s="5">
        <f t="shared" si="24"/>
        <v>2.5</v>
      </c>
      <c r="AX6">
        <v>0</v>
      </c>
      <c r="AY6">
        <v>1</v>
      </c>
      <c r="AZ6">
        <v>1</v>
      </c>
      <c r="BA6" s="8">
        <v>1</v>
      </c>
      <c r="BB6">
        <v>1</v>
      </c>
      <c r="BC6">
        <v>1</v>
      </c>
      <c r="BD6">
        <v>1</v>
      </c>
      <c r="BE6" s="8">
        <v>1</v>
      </c>
      <c r="BF6">
        <v>0</v>
      </c>
      <c r="BG6">
        <v>1</v>
      </c>
      <c r="BH6">
        <v>1</v>
      </c>
      <c r="BI6" s="5">
        <v>1</v>
      </c>
      <c r="BJ6" s="15">
        <f t="shared" si="25"/>
        <v>0.75</v>
      </c>
      <c r="BK6" s="15">
        <f t="shared" si="26"/>
        <v>1</v>
      </c>
      <c r="BL6" s="5">
        <f t="shared" si="27"/>
        <v>0.75</v>
      </c>
      <c r="BO6">
        <f t="shared" si="28"/>
        <v>0.25</v>
      </c>
      <c r="BP6">
        <f t="shared" si="29"/>
        <v>2.75</v>
      </c>
      <c r="BQ6">
        <f t="shared" si="0"/>
        <v>0.25</v>
      </c>
      <c r="BR6">
        <f t="shared" si="1"/>
        <v>3</v>
      </c>
      <c r="BS6">
        <f t="shared" si="2"/>
        <v>-0.75</v>
      </c>
      <c r="BT6">
        <f t="shared" si="3"/>
        <v>2.5</v>
      </c>
      <c r="BV6">
        <f t="shared" si="4"/>
        <v>-1.75</v>
      </c>
      <c r="BW6">
        <f t="shared" si="5"/>
        <v>0.75</v>
      </c>
      <c r="BX6">
        <f t="shared" si="6"/>
        <v>-2.25</v>
      </c>
      <c r="BY6">
        <f t="shared" si="7"/>
        <v>1</v>
      </c>
      <c r="BZ6">
        <f t="shared" si="8"/>
        <v>-2</v>
      </c>
      <c r="CA6">
        <f t="shared" si="9"/>
        <v>0.75</v>
      </c>
      <c r="CC6">
        <f t="shared" si="10"/>
        <v>-0.75</v>
      </c>
      <c r="CD6">
        <f t="shared" si="11"/>
        <v>1.75</v>
      </c>
      <c r="CE6">
        <f t="shared" si="12"/>
        <v>-1</v>
      </c>
      <c r="CF6">
        <f t="shared" si="13"/>
        <v>2</v>
      </c>
      <c r="CG6">
        <f t="shared" si="14"/>
        <v>-1.375</v>
      </c>
      <c r="CH6">
        <f t="shared" si="15"/>
        <v>1.625</v>
      </c>
    </row>
    <row r="7" spans="1:86" x14ac:dyDescent="0.2">
      <c r="A7">
        <v>5</v>
      </c>
      <c r="B7" s="8">
        <v>38</v>
      </c>
      <c r="C7" s="14">
        <v>0.47</v>
      </c>
      <c r="D7" s="18">
        <v>0.12</v>
      </c>
      <c r="E7">
        <v>1</v>
      </c>
      <c r="F7">
        <v>1</v>
      </c>
      <c r="G7">
        <v>0</v>
      </c>
      <c r="H7" s="8">
        <v>1</v>
      </c>
      <c r="I7">
        <v>-1</v>
      </c>
      <c r="J7">
        <v>-1</v>
      </c>
      <c r="K7">
        <v>-1</v>
      </c>
      <c r="L7" s="8">
        <v>-1</v>
      </c>
      <c r="M7">
        <v>-2</v>
      </c>
      <c r="N7">
        <v>-1</v>
      </c>
      <c r="O7">
        <v>-1</v>
      </c>
      <c r="P7" s="5">
        <v>-1</v>
      </c>
      <c r="Q7" s="15">
        <f t="shared" si="16"/>
        <v>0.75</v>
      </c>
      <c r="R7" s="15">
        <f t="shared" si="17"/>
        <v>-1</v>
      </c>
      <c r="S7" s="5">
        <f t="shared" si="18"/>
        <v>-1.25</v>
      </c>
      <c r="T7">
        <v>1</v>
      </c>
      <c r="U7">
        <v>1</v>
      </c>
      <c r="V7">
        <v>0</v>
      </c>
      <c r="W7" s="8">
        <v>1</v>
      </c>
      <c r="X7">
        <v>2</v>
      </c>
      <c r="Y7">
        <v>2</v>
      </c>
      <c r="Z7">
        <v>2</v>
      </c>
      <c r="AA7" s="8">
        <v>1</v>
      </c>
      <c r="AB7">
        <v>1</v>
      </c>
      <c r="AC7">
        <v>1</v>
      </c>
      <c r="AD7">
        <v>1</v>
      </c>
      <c r="AE7" s="5">
        <v>1</v>
      </c>
      <c r="AF7" s="15">
        <f t="shared" si="19"/>
        <v>0.75</v>
      </c>
      <c r="AG7" s="15">
        <f t="shared" si="20"/>
        <v>1.75</v>
      </c>
      <c r="AH7" s="5">
        <f t="shared" si="21"/>
        <v>1</v>
      </c>
      <c r="AI7">
        <v>2</v>
      </c>
      <c r="AJ7">
        <v>3</v>
      </c>
      <c r="AK7">
        <v>0</v>
      </c>
      <c r="AL7" s="8">
        <v>2</v>
      </c>
      <c r="AM7">
        <v>3</v>
      </c>
      <c r="AN7">
        <v>3</v>
      </c>
      <c r="AO7">
        <v>2</v>
      </c>
      <c r="AP7" s="8">
        <v>1</v>
      </c>
      <c r="AQ7">
        <v>0</v>
      </c>
      <c r="AR7">
        <v>-1</v>
      </c>
      <c r="AS7">
        <v>-1</v>
      </c>
      <c r="AT7" s="5">
        <v>0</v>
      </c>
      <c r="AU7" s="15">
        <f t="shared" si="22"/>
        <v>1.75</v>
      </c>
      <c r="AV7" s="15">
        <f t="shared" si="23"/>
        <v>2.25</v>
      </c>
      <c r="AW7" s="5">
        <f t="shared" si="24"/>
        <v>-0.5</v>
      </c>
      <c r="AX7">
        <v>2</v>
      </c>
      <c r="AY7">
        <v>3</v>
      </c>
      <c r="AZ7">
        <v>0</v>
      </c>
      <c r="BA7" s="8">
        <v>3</v>
      </c>
      <c r="BB7">
        <v>3</v>
      </c>
      <c r="BC7">
        <v>3</v>
      </c>
      <c r="BD7">
        <v>3</v>
      </c>
      <c r="BE7" s="8">
        <v>2</v>
      </c>
      <c r="BF7">
        <v>2</v>
      </c>
      <c r="BG7">
        <v>2</v>
      </c>
      <c r="BH7">
        <v>2</v>
      </c>
      <c r="BI7" s="5">
        <v>2</v>
      </c>
      <c r="BJ7" s="15">
        <f t="shared" si="25"/>
        <v>2</v>
      </c>
      <c r="BK7" s="15">
        <f t="shared" si="26"/>
        <v>2.75</v>
      </c>
      <c r="BL7" s="5">
        <f t="shared" si="27"/>
        <v>2</v>
      </c>
      <c r="BO7">
        <f t="shared" si="28"/>
        <v>0.75</v>
      </c>
      <c r="BP7">
        <f t="shared" si="29"/>
        <v>1.75</v>
      </c>
      <c r="BQ7">
        <f t="shared" si="0"/>
        <v>-1</v>
      </c>
      <c r="BR7">
        <f t="shared" si="1"/>
        <v>2.25</v>
      </c>
      <c r="BS7">
        <f t="shared" si="2"/>
        <v>-1.25</v>
      </c>
      <c r="BT7">
        <f t="shared" si="3"/>
        <v>-0.5</v>
      </c>
      <c r="BV7">
        <f t="shared" si="4"/>
        <v>0.75</v>
      </c>
      <c r="BW7">
        <f t="shared" si="5"/>
        <v>2</v>
      </c>
      <c r="BX7">
        <f t="shared" si="6"/>
        <v>1.75</v>
      </c>
      <c r="BY7">
        <f t="shared" si="7"/>
        <v>2.75</v>
      </c>
      <c r="BZ7">
        <f t="shared" si="8"/>
        <v>1</v>
      </c>
      <c r="CA7">
        <f t="shared" si="9"/>
        <v>2</v>
      </c>
      <c r="CC7">
        <f t="shared" si="10"/>
        <v>0.75</v>
      </c>
      <c r="CD7">
        <f t="shared" si="11"/>
        <v>1.875</v>
      </c>
      <c r="CE7">
        <f t="shared" si="12"/>
        <v>0.375</v>
      </c>
      <c r="CF7">
        <f t="shared" si="13"/>
        <v>2.5</v>
      </c>
      <c r="CG7">
        <f t="shared" si="14"/>
        <v>-0.125</v>
      </c>
      <c r="CH7">
        <f t="shared" si="15"/>
        <v>0.75</v>
      </c>
    </row>
    <row r="8" spans="1:86" x14ac:dyDescent="0.2">
      <c r="A8">
        <v>6</v>
      </c>
      <c r="B8" s="8">
        <v>43</v>
      </c>
      <c r="C8" s="14">
        <v>1</v>
      </c>
      <c r="D8" s="17">
        <v>0.72</v>
      </c>
      <c r="E8">
        <v>0</v>
      </c>
      <c r="F8">
        <v>1</v>
      </c>
      <c r="G8">
        <v>1</v>
      </c>
      <c r="H8" s="8">
        <v>0</v>
      </c>
      <c r="I8">
        <v>2</v>
      </c>
      <c r="J8">
        <v>1</v>
      </c>
      <c r="K8">
        <v>0</v>
      </c>
      <c r="L8" s="8">
        <v>0</v>
      </c>
      <c r="M8">
        <v>0</v>
      </c>
      <c r="N8">
        <v>2</v>
      </c>
      <c r="O8">
        <v>1</v>
      </c>
      <c r="P8" s="5">
        <v>2</v>
      </c>
      <c r="Q8" s="15">
        <f t="shared" si="16"/>
        <v>0.5</v>
      </c>
      <c r="R8" s="15">
        <f t="shared" si="17"/>
        <v>0.75</v>
      </c>
      <c r="S8" s="5">
        <f t="shared" si="18"/>
        <v>1.25</v>
      </c>
      <c r="T8">
        <v>0</v>
      </c>
      <c r="U8">
        <v>2</v>
      </c>
      <c r="V8">
        <v>2</v>
      </c>
      <c r="W8" s="8">
        <v>0</v>
      </c>
      <c r="X8">
        <v>2</v>
      </c>
      <c r="Y8">
        <v>2</v>
      </c>
      <c r="Z8">
        <v>2</v>
      </c>
      <c r="AA8" s="8">
        <v>0</v>
      </c>
      <c r="AB8">
        <v>0</v>
      </c>
      <c r="AC8">
        <v>2</v>
      </c>
      <c r="AD8">
        <v>2</v>
      </c>
      <c r="AE8" s="5">
        <v>2</v>
      </c>
      <c r="AF8" s="15">
        <f t="shared" si="19"/>
        <v>1</v>
      </c>
      <c r="AG8" s="15">
        <f t="shared" si="20"/>
        <v>1.5</v>
      </c>
      <c r="AH8" s="5">
        <f t="shared" si="21"/>
        <v>1.5</v>
      </c>
      <c r="AI8">
        <v>0</v>
      </c>
      <c r="AJ8">
        <v>-1</v>
      </c>
      <c r="AK8">
        <v>1</v>
      </c>
      <c r="AL8" s="8">
        <v>0</v>
      </c>
      <c r="AM8">
        <v>0</v>
      </c>
      <c r="AN8">
        <v>0</v>
      </c>
      <c r="AO8">
        <v>-1</v>
      </c>
      <c r="AP8" s="8">
        <v>0</v>
      </c>
      <c r="AQ8">
        <v>-2</v>
      </c>
      <c r="AR8">
        <v>2</v>
      </c>
      <c r="AS8">
        <v>1</v>
      </c>
      <c r="AT8" s="5">
        <v>2</v>
      </c>
      <c r="AU8" s="15">
        <f t="shared" si="22"/>
        <v>0</v>
      </c>
      <c r="AV8" s="15">
        <f t="shared" si="23"/>
        <v>-0.25</v>
      </c>
      <c r="AW8" s="5">
        <f t="shared" si="24"/>
        <v>0.75</v>
      </c>
      <c r="AX8">
        <v>0</v>
      </c>
      <c r="AY8">
        <v>1</v>
      </c>
      <c r="AZ8">
        <v>1</v>
      </c>
      <c r="BA8" s="8">
        <v>0</v>
      </c>
      <c r="BB8">
        <v>2</v>
      </c>
      <c r="BC8">
        <v>1</v>
      </c>
      <c r="BD8">
        <v>1</v>
      </c>
      <c r="BE8" s="8">
        <v>1</v>
      </c>
      <c r="BF8">
        <v>0</v>
      </c>
      <c r="BG8">
        <v>2</v>
      </c>
      <c r="BH8">
        <v>2</v>
      </c>
      <c r="BI8" s="5">
        <v>2</v>
      </c>
      <c r="BJ8" s="15">
        <f t="shared" si="25"/>
        <v>0.5</v>
      </c>
      <c r="BK8" s="15">
        <f t="shared" si="26"/>
        <v>1.25</v>
      </c>
      <c r="BL8" s="5">
        <f t="shared" si="27"/>
        <v>1.5</v>
      </c>
      <c r="BO8">
        <f t="shared" si="28"/>
        <v>0.5</v>
      </c>
      <c r="BP8">
        <f t="shared" si="29"/>
        <v>0</v>
      </c>
      <c r="BQ8">
        <f t="shared" si="0"/>
        <v>0.75</v>
      </c>
      <c r="BR8">
        <f t="shared" si="1"/>
        <v>-0.25</v>
      </c>
      <c r="BS8">
        <f t="shared" si="2"/>
        <v>1.25</v>
      </c>
      <c r="BT8">
        <f t="shared" si="3"/>
        <v>0.75</v>
      </c>
      <c r="BV8">
        <f t="shared" si="4"/>
        <v>1</v>
      </c>
      <c r="BW8">
        <f t="shared" si="5"/>
        <v>0.5</v>
      </c>
      <c r="BX8">
        <f t="shared" si="6"/>
        <v>1.5</v>
      </c>
      <c r="BY8">
        <f t="shared" si="7"/>
        <v>1.25</v>
      </c>
      <c r="BZ8">
        <f t="shared" si="8"/>
        <v>1.5</v>
      </c>
      <c r="CA8">
        <f t="shared" si="9"/>
        <v>1.5</v>
      </c>
      <c r="CC8">
        <f t="shared" si="10"/>
        <v>0.75</v>
      </c>
      <c r="CD8">
        <f t="shared" si="11"/>
        <v>0.25</v>
      </c>
      <c r="CE8">
        <f t="shared" si="12"/>
        <v>1.125</v>
      </c>
      <c r="CF8">
        <f t="shared" si="13"/>
        <v>0.5</v>
      </c>
      <c r="CG8">
        <f t="shared" si="14"/>
        <v>1.375</v>
      </c>
      <c r="CH8">
        <f t="shared" si="15"/>
        <v>1.125</v>
      </c>
    </row>
    <row r="9" spans="1:86" x14ac:dyDescent="0.2">
      <c r="A9">
        <v>7</v>
      </c>
      <c r="B9" s="8">
        <v>45</v>
      </c>
      <c r="C9" s="13">
        <v>0.47</v>
      </c>
      <c r="D9" s="18">
        <v>0.15</v>
      </c>
      <c r="E9">
        <v>0</v>
      </c>
      <c r="F9">
        <v>2</v>
      </c>
      <c r="G9">
        <v>0</v>
      </c>
      <c r="H9" s="8">
        <v>0</v>
      </c>
      <c r="I9">
        <v>1</v>
      </c>
      <c r="J9">
        <v>1</v>
      </c>
      <c r="K9">
        <v>-1</v>
      </c>
      <c r="L9" s="8">
        <v>1</v>
      </c>
      <c r="M9">
        <v>-1</v>
      </c>
      <c r="N9">
        <v>3</v>
      </c>
      <c r="O9">
        <v>3</v>
      </c>
      <c r="P9" s="5">
        <v>3</v>
      </c>
      <c r="Q9" s="15">
        <f t="shared" si="16"/>
        <v>0.5</v>
      </c>
      <c r="R9" s="15">
        <f t="shared" si="17"/>
        <v>0.5</v>
      </c>
      <c r="S9" s="5">
        <f t="shared" si="18"/>
        <v>2</v>
      </c>
      <c r="T9">
        <v>0</v>
      </c>
      <c r="U9">
        <v>1</v>
      </c>
      <c r="V9">
        <v>0</v>
      </c>
      <c r="W9" s="8">
        <v>0</v>
      </c>
      <c r="X9">
        <v>1</v>
      </c>
      <c r="Y9">
        <v>1</v>
      </c>
      <c r="Z9">
        <v>1</v>
      </c>
      <c r="AA9" s="8">
        <v>1</v>
      </c>
      <c r="AB9">
        <v>-1</v>
      </c>
      <c r="AC9">
        <v>2</v>
      </c>
      <c r="AD9">
        <v>3</v>
      </c>
      <c r="AE9" s="5">
        <v>3</v>
      </c>
      <c r="AF9" s="15">
        <f t="shared" si="19"/>
        <v>0.25</v>
      </c>
      <c r="AG9" s="15">
        <f t="shared" si="20"/>
        <v>1</v>
      </c>
      <c r="AH9" s="5">
        <f t="shared" si="21"/>
        <v>1.75</v>
      </c>
      <c r="AI9">
        <v>0</v>
      </c>
      <c r="AJ9">
        <v>1</v>
      </c>
      <c r="AK9">
        <v>-1</v>
      </c>
      <c r="AL9" s="8">
        <v>0</v>
      </c>
      <c r="AM9">
        <v>1</v>
      </c>
      <c r="AN9">
        <v>1</v>
      </c>
      <c r="AO9">
        <v>-1</v>
      </c>
      <c r="AP9" s="8">
        <v>-1</v>
      </c>
      <c r="AQ9">
        <v>-2</v>
      </c>
      <c r="AR9">
        <v>2</v>
      </c>
      <c r="AS9">
        <v>2</v>
      </c>
      <c r="AT9" s="5">
        <v>2</v>
      </c>
      <c r="AU9" s="15">
        <f t="shared" si="22"/>
        <v>0</v>
      </c>
      <c r="AV9" s="15">
        <f t="shared" si="23"/>
        <v>0</v>
      </c>
      <c r="AW9" s="5">
        <f t="shared" si="24"/>
        <v>1</v>
      </c>
      <c r="AX9">
        <v>0</v>
      </c>
      <c r="AY9">
        <v>1</v>
      </c>
      <c r="AZ9">
        <v>0</v>
      </c>
      <c r="BA9" s="8">
        <v>0</v>
      </c>
      <c r="BB9">
        <v>1</v>
      </c>
      <c r="BC9">
        <v>1</v>
      </c>
      <c r="BD9">
        <v>0</v>
      </c>
      <c r="BE9" s="8">
        <v>0</v>
      </c>
      <c r="BF9">
        <v>-1</v>
      </c>
      <c r="BG9">
        <v>1</v>
      </c>
      <c r="BH9">
        <v>2</v>
      </c>
      <c r="BI9" s="5">
        <v>2</v>
      </c>
      <c r="BJ9" s="15">
        <f t="shared" si="25"/>
        <v>0.25</v>
      </c>
      <c r="BK9" s="15">
        <f t="shared" si="26"/>
        <v>0.5</v>
      </c>
      <c r="BL9" s="5">
        <f t="shared" si="27"/>
        <v>1</v>
      </c>
      <c r="BO9">
        <f t="shared" si="28"/>
        <v>0.5</v>
      </c>
      <c r="BP9">
        <f t="shared" si="29"/>
        <v>0</v>
      </c>
      <c r="BQ9">
        <f t="shared" si="0"/>
        <v>0.5</v>
      </c>
      <c r="BR9">
        <f t="shared" si="1"/>
        <v>0</v>
      </c>
      <c r="BS9">
        <f t="shared" si="2"/>
        <v>2</v>
      </c>
      <c r="BT9">
        <f t="shared" si="3"/>
        <v>1</v>
      </c>
      <c r="BV9">
        <f t="shared" si="4"/>
        <v>0.25</v>
      </c>
      <c r="BW9">
        <f t="shared" si="5"/>
        <v>0.25</v>
      </c>
      <c r="BX9">
        <f t="shared" si="6"/>
        <v>1</v>
      </c>
      <c r="BY9">
        <f t="shared" si="7"/>
        <v>0.5</v>
      </c>
      <c r="BZ9">
        <f t="shared" si="8"/>
        <v>1.75</v>
      </c>
      <c r="CA9">
        <f t="shared" si="9"/>
        <v>1</v>
      </c>
      <c r="CC9">
        <f t="shared" si="10"/>
        <v>0.375</v>
      </c>
      <c r="CD9">
        <f t="shared" si="11"/>
        <v>0.125</v>
      </c>
      <c r="CE9">
        <f t="shared" si="12"/>
        <v>0.75</v>
      </c>
      <c r="CF9">
        <f t="shared" si="13"/>
        <v>0.25</v>
      </c>
      <c r="CG9">
        <f t="shared" si="14"/>
        <v>1.875</v>
      </c>
      <c r="CH9">
        <f t="shared" si="15"/>
        <v>1</v>
      </c>
    </row>
    <row r="10" spans="1:86" x14ac:dyDescent="0.2">
      <c r="A10">
        <v>8</v>
      </c>
      <c r="B10" s="8">
        <v>47</v>
      </c>
      <c r="C10" s="14">
        <v>0.47</v>
      </c>
      <c r="D10" s="18">
        <v>0.24</v>
      </c>
      <c r="E10">
        <v>-1</v>
      </c>
      <c r="F10">
        <v>-1</v>
      </c>
      <c r="G10">
        <v>-1</v>
      </c>
      <c r="H10" s="8">
        <v>1</v>
      </c>
      <c r="I10">
        <v>1</v>
      </c>
      <c r="J10">
        <v>-1</v>
      </c>
      <c r="K10">
        <v>-2</v>
      </c>
      <c r="L10" s="8">
        <v>-3</v>
      </c>
      <c r="M10">
        <v>-3</v>
      </c>
      <c r="N10">
        <v>2</v>
      </c>
      <c r="O10">
        <v>0</v>
      </c>
      <c r="P10" s="5">
        <v>-1</v>
      </c>
      <c r="Q10" s="15">
        <f t="shared" si="16"/>
        <v>-0.5</v>
      </c>
      <c r="R10" s="15">
        <f t="shared" si="17"/>
        <v>-1.25</v>
      </c>
      <c r="S10" s="5">
        <f t="shared" si="18"/>
        <v>-0.5</v>
      </c>
      <c r="T10">
        <v>2</v>
      </c>
      <c r="U10">
        <v>3</v>
      </c>
      <c r="V10">
        <v>2</v>
      </c>
      <c r="W10" s="8">
        <v>2</v>
      </c>
      <c r="X10">
        <v>3</v>
      </c>
      <c r="Y10">
        <v>2</v>
      </c>
      <c r="Z10">
        <v>2</v>
      </c>
      <c r="AA10" s="8">
        <v>2</v>
      </c>
      <c r="AB10">
        <v>1</v>
      </c>
      <c r="AC10">
        <v>2</v>
      </c>
      <c r="AD10">
        <v>2</v>
      </c>
      <c r="AE10" s="5">
        <v>2</v>
      </c>
      <c r="AF10" s="15">
        <f t="shared" si="19"/>
        <v>2.25</v>
      </c>
      <c r="AG10" s="15">
        <f t="shared" si="20"/>
        <v>2.25</v>
      </c>
      <c r="AH10" s="5">
        <f t="shared" si="21"/>
        <v>1.75</v>
      </c>
      <c r="AI10">
        <v>3</v>
      </c>
      <c r="AJ10">
        <v>3</v>
      </c>
      <c r="AK10">
        <v>3</v>
      </c>
      <c r="AL10" s="8">
        <v>3</v>
      </c>
      <c r="AM10">
        <v>3</v>
      </c>
      <c r="AN10">
        <v>3</v>
      </c>
      <c r="AO10">
        <v>3</v>
      </c>
      <c r="AP10" s="8">
        <v>3</v>
      </c>
      <c r="AQ10">
        <v>3</v>
      </c>
      <c r="AR10">
        <v>3</v>
      </c>
      <c r="AS10">
        <v>3</v>
      </c>
      <c r="AT10" s="5">
        <v>3</v>
      </c>
      <c r="AU10" s="15">
        <f t="shared" si="22"/>
        <v>3</v>
      </c>
      <c r="AV10" s="15">
        <f t="shared" si="23"/>
        <v>3</v>
      </c>
      <c r="AW10" s="5">
        <f t="shared" si="24"/>
        <v>3</v>
      </c>
      <c r="AX10">
        <v>3</v>
      </c>
      <c r="AY10">
        <v>3</v>
      </c>
      <c r="AZ10">
        <v>2</v>
      </c>
      <c r="BA10" s="8">
        <v>3</v>
      </c>
      <c r="BB10">
        <v>3</v>
      </c>
      <c r="BC10">
        <v>3</v>
      </c>
      <c r="BD10">
        <v>3</v>
      </c>
      <c r="BE10" s="8">
        <v>2</v>
      </c>
      <c r="BF10">
        <v>2</v>
      </c>
      <c r="BG10">
        <v>3</v>
      </c>
      <c r="BH10">
        <v>3</v>
      </c>
      <c r="BI10" s="5">
        <v>3</v>
      </c>
      <c r="BJ10" s="15">
        <f t="shared" si="25"/>
        <v>2.75</v>
      </c>
      <c r="BK10" s="15">
        <f t="shared" si="26"/>
        <v>2.75</v>
      </c>
      <c r="BL10" s="5">
        <f t="shared" si="27"/>
        <v>2.75</v>
      </c>
      <c r="BO10">
        <f t="shared" si="28"/>
        <v>-0.5</v>
      </c>
      <c r="BP10">
        <f t="shared" si="29"/>
        <v>3</v>
      </c>
      <c r="BQ10">
        <f t="shared" si="0"/>
        <v>-1.25</v>
      </c>
      <c r="BR10">
        <f t="shared" si="1"/>
        <v>3</v>
      </c>
      <c r="BS10">
        <f t="shared" si="2"/>
        <v>-0.5</v>
      </c>
      <c r="BT10">
        <f t="shared" si="3"/>
        <v>3</v>
      </c>
      <c r="BV10">
        <f t="shared" si="4"/>
        <v>2.25</v>
      </c>
      <c r="BW10">
        <f t="shared" si="5"/>
        <v>2.75</v>
      </c>
      <c r="BX10">
        <f t="shared" si="6"/>
        <v>2.25</v>
      </c>
      <c r="BY10">
        <f t="shared" si="7"/>
        <v>2.75</v>
      </c>
      <c r="BZ10">
        <f t="shared" si="8"/>
        <v>1.75</v>
      </c>
      <c r="CA10">
        <f t="shared" si="9"/>
        <v>2.75</v>
      </c>
      <c r="CC10">
        <f t="shared" si="10"/>
        <v>0.875</v>
      </c>
      <c r="CD10">
        <f t="shared" si="11"/>
        <v>2.875</v>
      </c>
      <c r="CE10">
        <f t="shared" si="12"/>
        <v>0.5</v>
      </c>
      <c r="CF10">
        <f t="shared" si="13"/>
        <v>2.875</v>
      </c>
      <c r="CG10">
        <f t="shared" si="14"/>
        <v>0.625</v>
      </c>
      <c r="CH10">
        <f t="shared" si="15"/>
        <v>2.875</v>
      </c>
    </row>
    <row r="11" spans="1:86" x14ac:dyDescent="0.2">
      <c r="A11">
        <v>9</v>
      </c>
      <c r="B11" s="8">
        <v>48</v>
      </c>
      <c r="C11" s="13">
        <v>0.47</v>
      </c>
      <c r="D11" s="18">
        <v>-0.12</v>
      </c>
      <c r="E11">
        <v>-2</v>
      </c>
      <c r="F11">
        <v>-3</v>
      </c>
      <c r="G11">
        <v>-3</v>
      </c>
      <c r="H11" s="8">
        <v>-1</v>
      </c>
      <c r="I11">
        <v>-1</v>
      </c>
      <c r="J11">
        <v>-2</v>
      </c>
      <c r="K11">
        <v>-1</v>
      </c>
      <c r="L11" s="8">
        <v>-2</v>
      </c>
      <c r="M11">
        <v>-3</v>
      </c>
      <c r="N11">
        <v>-1</v>
      </c>
      <c r="O11">
        <v>-2</v>
      </c>
      <c r="P11" s="5">
        <v>-1</v>
      </c>
      <c r="Q11" s="15">
        <f t="shared" si="16"/>
        <v>-2.25</v>
      </c>
      <c r="R11" s="15">
        <f t="shared" si="17"/>
        <v>-1.5</v>
      </c>
      <c r="S11" s="5">
        <f t="shared" si="18"/>
        <v>-1.75</v>
      </c>
      <c r="T11">
        <v>-1</v>
      </c>
      <c r="U11">
        <v>-1</v>
      </c>
      <c r="V11">
        <v>-1</v>
      </c>
      <c r="W11" s="8">
        <v>-1</v>
      </c>
      <c r="X11">
        <v>1</v>
      </c>
      <c r="Y11">
        <v>1</v>
      </c>
      <c r="Z11">
        <v>1</v>
      </c>
      <c r="AA11" s="8">
        <v>1</v>
      </c>
      <c r="AB11">
        <v>-2</v>
      </c>
      <c r="AC11">
        <v>-1</v>
      </c>
      <c r="AD11">
        <v>-1</v>
      </c>
      <c r="AE11" s="5">
        <v>-1</v>
      </c>
      <c r="AF11" s="15">
        <f t="shared" si="19"/>
        <v>-1</v>
      </c>
      <c r="AG11" s="15">
        <f t="shared" si="20"/>
        <v>1</v>
      </c>
      <c r="AH11" s="5">
        <f t="shared" si="21"/>
        <v>-1.25</v>
      </c>
      <c r="AI11">
        <v>1</v>
      </c>
      <c r="AJ11">
        <v>-1</v>
      </c>
      <c r="AK11">
        <v>2</v>
      </c>
      <c r="AL11" s="8">
        <v>2</v>
      </c>
      <c r="AM11">
        <v>2</v>
      </c>
      <c r="AN11">
        <v>-1</v>
      </c>
      <c r="AO11">
        <v>1</v>
      </c>
      <c r="AP11" s="8">
        <v>1</v>
      </c>
      <c r="AQ11">
        <v>-2</v>
      </c>
      <c r="AR11">
        <v>2</v>
      </c>
      <c r="AS11">
        <v>-1</v>
      </c>
      <c r="AT11" s="5">
        <v>-1</v>
      </c>
      <c r="AU11" s="15">
        <f t="shared" si="22"/>
        <v>1</v>
      </c>
      <c r="AV11" s="15">
        <f t="shared" si="23"/>
        <v>0.75</v>
      </c>
      <c r="AW11" s="5">
        <f t="shared" si="24"/>
        <v>-0.5</v>
      </c>
      <c r="AX11">
        <v>1</v>
      </c>
      <c r="AY11">
        <v>1</v>
      </c>
      <c r="AZ11">
        <v>1</v>
      </c>
      <c r="BA11" s="8">
        <v>2</v>
      </c>
      <c r="BB11">
        <v>-1</v>
      </c>
      <c r="BC11">
        <v>-1</v>
      </c>
      <c r="BD11">
        <v>-1</v>
      </c>
      <c r="BE11" s="8">
        <v>2</v>
      </c>
      <c r="BF11">
        <v>2</v>
      </c>
      <c r="BG11">
        <v>1</v>
      </c>
      <c r="BH11">
        <v>1</v>
      </c>
      <c r="BI11" s="5">
        <v>-1</v>
      </c>
      <c r="BJ11" s="15">
        <f t="shared" si="25"/>
        <v>1.25</v>
      </c>
      <c r="BK11" s="15">
        <f t="shared" si="26"/>
        <v>-0.25</v>
      </c>
      <c r="BL11" s="5">
        <f t="shared" si="27"/>
        <v>0.75</v>
      </c>
      <c r="BO11">
        <f t="shared" si="28"/>
        <v>-2.25</v>
      </c>
      <c r="BP11">
        <f t="shared" si="29"/>
        <v>1</v>
      </c>
      <c r="BQ11">
        <f t="shared" si="0"/>
        <v>-1.5</v>
      </c>
      <c r="BR11">
        <f t="shared" si="1"/>
        <v>0.75</v>
      </c>
      <c r="BS11">
        <f t="shared" si="2"/>
        <v>-1.75</v>
      </c>
      <c r="BT11">
        <f t="shared" si="3"/>
        <v>-0.5</v>
      </c>
      <c r="BV11">
        <f t="shared" si="4"/>
        <v>-1</v>
      </c>
      <c r="BW11">
        <f t="shared" si="5"/>
        <v>1.25</v>
      </c>
      <c r="BX11">
        <f t="shared" si="6"/>
        <v>1</v>
      </c>
      <c r="BY11">
        <f t="shared" si="7"/>
        <v>-0.25</v>
      </c>
      <c r="BZ11">
        <f t="shared" si="8"/>
        <v>-1.25</v>
      </c>
      <c r="CA11">
        <f t="shared" si="9"/>
        <v>0.75</v>
      </c>
      <c r="CC11">
        <f t="shared" si="10"/>
        <v>-1.625</v>
      </c>
      <c r="CD11">
        <f t="shared" si="11"/>
        <v>1.125</v>
      </c>
      <c r="CE11">
        <f t="shared" si="12"/>
        <v>-0.25</v>
      </c>
      <c r="CF11">
        <f t="shared" si="13"/>
        <v>0.25</v>
      </c>
      <c r="CG11">
        <f t="shared" si="14"/>
        <v>-1.5</v>
      </c>
      <c r="CH11">
        <f t="shared" si="15"/>
        <v>0.125</v>
      </c>
    </row>
    <row r="12" spans="1:86" x14ac:dyDescent="0.2">
      <c r="A12">
        <v>10</v>
      </c>
      <c r="B12" s="8">
        <v>49</v>
      </c>
      <c r="C12" s="13">
        <v>0</v>
      </c>
      <c r="D12" s="17">
        <v>0.72</v>
      </c>
      <c r="E12">
        <v>-2</v>
      </c>
      <c r="F12">
        <v>-1</v>
      </c>
      <c r="G12">
        <v>-1</v>
      </c>
      <c r="H12" s="8">
        <v>-1</v>
      </c>
      <c r="I12">
        <v>3</v>
      </c>
      <c r="J12">
        <v>2</v>
      </c>
      <c r="K12">
        <v>1</v>
      </c>
      <c r="L12" s="8">
        <v>0</v>
      </c>
      <c r="M12">
        <v>-1</v>
      </c>
      <c r="N12">
        <v>0</v>
      </c>
      <c r="O12">
        <v>0</v>
      </c>
      <c r="P12" s="5">
        <v>1</v>
      </c>
      <c r="Q12" s="15">
        <f t="shared" si="16"/>
        <v>-1.25</v>
      </c>
      <c r="R12" s="15">
        <f t="shared" si="17"/>
        <v>1.5</v>
      </c>
      <c r="S12" s="5">
        <f t="shared" si="18"/>
        <v>0</v>
      </c>
      <c r="T12">
        <v>2</v>
      </c>
      <c r="U12">
        <v>2</v>
      </c>
      <c r="V12">
        <v>2</v>
      </c>
      <c r="W12" s="8">
        <v>1</v>
      </c>
      <c r="X12">
        <v>3</v>
      </c>
      <c r="Y12">
        <v>2</v>
      </c>
      <c r="Z12">
        <v>2</v>
      </c>
      <c r="AA12" s="8">
        <v>3</v>
      </c>
      <c r="AB12">
        <v>1</v>
      </c>
      <c r="AC12">
        <v>2</v>
      </c>
      <c r="AD12">
        <v>2</v>
      </c>
      <c r="AE12" s="5">
        <v>2</v>
      </c>
      <c r="AF12" s="15">
        <f t="shared" si="19"/>
        <v>1.75</v>
      </c>
      <c r="AG12" s="15">
        <f t="shared" si="20"/>
        <v>2.5</v>
      </c>
      <c r="AH12" s="5">
        <f t="shared" si="21"/>
        <v>1.75</v>
      </c>
      <c r="AI12">
        <v>2</v>
      </c>
      <c r="AJ12">
        <v>2</v>
      </c>
      <c r="AK12">
        <v>2</v>
      </c>
      <c r="AL12" s="8">
        <v>0</v>
      </c>
      <c r="AM12">
        <v>2</v>
      </c>
      <c r="AN12">
        <v>2</v>
      </c>
      <c r="AO12">
        <v>2</v>
      </c>
      <c r="AP12" s="8">
        <v>2</v>
      </c>
      <c r="AQ12">
        <v>0</v>
      </c>
      <c r="AR12">
        <v>1</v>
      </c>
      <c r="AS12">
        <v>1</v>
      </c>
      <c r="AT12" s="5">
        <v>1</v>
      </c>
      <c r="AU12" s="15">
        <f t="shared" si="22"/>
        <v>1.5</v>
      </c>
      <c r="AV12" s="15">
        <f t="shared" si="23"/>
        <v>2</v>
      </c>
      <c r="AW12" s="5">
        <f t="shared" si="24"/>
        <v>0.75</v>
      </c>
      <c r="AX12">
        <v>2</v>
      </c>
      <c r="AY12">
        <v>3</v>
      </c>
      <c r="AZ12">
        <v>3</v>
      </c>
      <c r="BA12" s="8">
        <v>2</v>
      </c>
      <c r="BB12">
        <v>3</v>
      </c>
      <c r="BC12">
        <v>3</v>
      </c>
      <c r="BD12">
        <v>3</v>
      </c>
      <c r="BE12" s="8">
        <v>3</v>
      </c>
      <c r="BF12">
        <v>0</v>
      </c>
      <c r="BG12">
        <v>2</v>
      </c>
      <c r="BH12">
        <v>2</v>
      </c>
      <c r="BI12" s="5">
        <v>2</v>
      </c>
      <c r="BJ12" s="15">
        <f t="shared" si="25"/>
        <v>2.5</v>
      </c>
      <c r="BK12" s="15">
        <f t="shared" si="26"/>
        <v>3</v>
      </c>
      <c r="BL12" s="5">
        <f t="shared" si="27"/>
        <v>1.5</v>
      </c>
      <c r="BO12">
        <f t="shared" si="28"/>
        <v>-1.25</v>
      </c>
      <c r="BP12">
        <f t="shared" si="29"/>
        <v>1.5</v>
      </c>
      <c r="BQ12">
        <f t="shared" si="0"/>
        <v>1.5</v>
      </c>
      <c r="BR12">
        <f t="shared" si="1"/>
        <v>2</v>
      </c>
      <c r="BS12">
        <f t="shared" si="2"/>
        <v>0</v>
      </c>
      <c r="BT12">
        <f t="shared" si="3"/>
        <v>0.75</v>
      </c>
      <c r="BV12">
        <f t="shared" si="4"/>
        <v>1.75</v>
      </c>
      <c r="BW12">
        <f t="shared" si="5"/>
        <v>2.5</v>
      </c>
      <c r="BX12">
        <f t="shared" si="6"/>
        <v>2.5</v>
      </c>
      <c r="BY12">
        <f t="shared" si="7"/>
        <v>3</v>
      </c>
      <c r="BZ12">
        <f t="shared" si="8"/>
        <v>1.75</v>
      </c>
      <c r="CA12">
        <f t="shared" si="9"/>
        <v>1.5</v>
      </c>
      <c r="CC12">
        <f t="shared" si="10"/>
        <v>0.25</v>
      </c>
      <c r="CD12">
        <f t="shared" si="11"/>
        <v>2</v>
      </c>
      <c r="CE12">
        <f t="shared" si="12"/>
        <v>2</v>
      </c>
      <c r="CF12">
        <f t="shared" si="13"/>
        <v>2.5</v>
      </c>
      <c r="CG12">
        <f t="shared" si="14"/>
        <v>0.875</v>
      </c>
      <c r="CH12">
        <f t="shared" si="15"/>
        <v>1.125</v>
      </c>
    </row>
    <row r="13" spans="1:86" x14ac:dyDescent="0.2">
      <c r="A13">
        <v>11</v>
      </c>
      <c r="B13" s="8">
        <v>51</v>
      </c>
      <c r="C13" s="13">
        <v>0.47</v>
      </c>
      <c r="D13" s="18">
        <v>0.47</v>
      </c>
      <c r="E13">
        <v>0</v>
      </c>
      <c r="F13">
        <v>1</v>
      </c>
      <c r="G13">
        <v>2</v>
      </c>
      <c r="H13" s="8">
        <v>2</v>
      </c>
      <c r="I13">
        <v>3</v>
      </c>
      <c r="J13">
        <v>3</v>
      </c>
      <c r="K13">
        <v>3</v>
      </c>
      <c r="L13" s="8">
        <v>1</v>
      </c>
      <c r="M13">
        <v>1</v>
      </c>
      <c r="N13">
        <v>2</v>
      </c>
      <c r="O13">
        <v>3</v>
      </c>
      <c r="P13" s="5">
        <v>2</v>
      </c>
      <c r="Q13" s="15">
        <f t="shared" si="16"/>
        <v>1.25</v>
      </c>
      <c r="R13" s="15">
        <f t="shared" si="17"/>
        <v>2.5</v>
      </c>
      <c r="S13" s="5">
        <f t="shared" si="18"/>
        <v>2</v>
      </c>
      <c r="T13">
        <v>-1</v>
      </c>
      <c r="U13">
        <v>-1</v>
      </c>
      <c r="V13">
        <v>-1</v>
      </c>
      <c r="W13" s="8">
        <v>-2</v>
      </c>
      <c r="X13">
        <v>-1</v>
      </c>
      <c r="Y13">
        <v>1</v>
      </c>
      <c r="Z13">
        <v>0</v>
      </c>
      <c r="AA13" s="8">
        <v>-2</v>
      </c>
      <c r="AB13">
        <v>-3</v>
      </c>
      <c r="AC13">
        <v>0</v>
      </c>
      <c r="AD13">
        <v>1</v>
      </c>
      <c r="AE13" s="5">
        <v>-1</v>
      </c>
      <c r="AF13" s="15">
        <f t="shared" si="19"/>
        <v>-1.25</v>
      </c>
      <c r="AG13" s="15">
        <f t="shared" si="20"/>
        <v>-0.5</v>
      </c>
      <c r="AH13" s="5">
        <f t="shared" si="21"/>
        <v>-0.75</v>
      </c>
      <c r="AI13">
        <v>2</v>
      </c>
      <c r="AJ13">
        <v>3</v>
      </c>
      <c r="AK13">
        <v>3</v>
      </c>
      <c r="AL13" s="8">
        <v>3</v>
      </c>
      <c r="AM13">
        <v>3</v>
      </c>
      <c r="AN13">
        <v>3</v>
      </c>
      <c r="AO13">
        <v>3</v>
      </c>
      <c r="AP13" s="8">
        <v>2</v>
      </c>
      <c r="AQ13">
        <v>2</v>
      </c>
      <c r="AR13">
        <v>3</v>
      </c>
      <c r="AS13">
        <v>3</v>
      </c>
      <c r="AT13" s="5">
        <v>2</v>
      </c>
      <c r="AU13" s="15">
        <f t="shared" si="22"/>
        <v>2.75</v>
      </c>
      <c r="AV13" s="15">
        <f t="shared" si="23"/>
        <v>2.75</v>
      </c>
      <c r="AW13" s="5">
        <f t="shared" si="24"/>
        <v>2.5</v>
      </c>
      <c r="AX13">
        <v>2</v>
      </c>
      <c r="AY13">
        <v>2</v>
      </c>
      <c r="AZ13">
        <v>1</v>
      </c>
      <c r="BA13" s="8">
        <v>0</v>
      </c>
      <c r="BB13">
        <v>3</v>
      </c>
      <c r="BC13">
        <v>2</v>
      </c>
      <c r="BD13">
        <v>3</v>
      </c>
      <c r="BE13" s="8">
        <v>1</v>
      </c>
      <c r="BF13">
        <v>3</v>
      </c>
      <c r="BG13">
        <v>0</v>
      </c>
      <c r="BH13">
        <v>2</v>
      </c>
      <c r="BI13" s="5">
        <v>2</v>
      </c>
      <c r="BJ13" s="15">
        <f t="shared" si="25"/>
        <v>1.25</v>
      </c>
      <c r="BK13" s="15">
        <f t="shared" si="26"/>
        <v>2.25</v>
      </c>
      <c r="BL13" s="5">
        <f t="shared" si="27"/>
        <v>1.75</v>
      </c>
      <c r="BO13">
        <f t="shared" si="28"/>
        <v>1.25</v>
      </c>
      <c r="BP13">
        <f t="shared" si="29"/>
        <v>2.75</v>
      </c>
      <c r="BQ13">
        <f t="shared" si="0"/>
        <v>2.5</v>
      </c>
      <c r="BR13">
        <f t="shared" si="1"/>
        <v>2.75</v>
      </c>
      <c r="BS13">
        <f t="shared" si="2"/>
        <v>2</v>
      </c>
      <c r="BT13">
        <f t="shared" si="3"/>
        <v>2.5</v>
      </c>
      <c r="BV13">
        <f t="shared" si="4"/>
        <v>-1.25</v>
      </c>
      <c r="BW13">
        <f t="shared" si="5"/>
        <v>1.25</v>
      </c>
      <c r="BX13">
        <f t="shared" si="6"/>
        <v>-0.5</v>
      </c>
      <c r="BY13">
        <f t="shared" si="7"/>
        <v>2.25</v>
      </c>
      <c r="BZ13">
        <f t="shared" si="8"/>
        <v>-0.75</v>
      </c>
      <c r="CA13">
        <f t="shared" si="9"/>
        <v>1.75</v>
      </c>
      <c r="CC13">
        <f t="shared" si="10"/>
        <v>0</v>
      </c>
      <c r="CD13">
        <f t="shared" si="11"/>
        <v>2</v>
      </c>
      <c r="CE13">
        <f t="shared" si="12"/>
        <v>1</v>
      </c>
      <c r="CF13">
        <f t="shared" si="13"/>
        <v>2.5</v>
      </c>
      <c r="CG13">
        <f t="shared" si="14"/>
        <v>0.625</v>
      </c>
      <c r="CH13">
        <f t="shared" si="15"/>
        <v>2.125</v>
      </c>
    </row>
    <row r="14" spans="1:86" x14ac:dyDescent="0.2">
      <c r="A14">
        <v>12</v>
      </c>
      <c r="B14" s="8">
        <v>53</v>
      </c>
      <c r="C14" s="13">
        <v>0</v>
      </c>
      <c r="D14" s="18">
        <v>0.1</v>
      </c>
      <c r="E14">
        <v>2</v>
      </c>
      <c r="F14">
        <v>2</v>
      </c>
      <c r="G14">
        <v>1</v>
      </c>
      <c r="H14" s="8">
        <v>1</v>
      </c>
      <c r="I14">
        <v>3</v>
      </c>
      <c r="J14">
        <v>3</v>
      </c>
      <c r="K14">
        <v>2</v>
      </c>
      <c r="L14" s="8">
        <v>3</v>
      </c>
      <c r="M14">
        <v>2</v>
      </c>
      <c r="N14">
        <v>2</v>
      </c>
      <c r="O14">
        <v>2</v>
      </c>
      <c r="P14" s="5">
        <v>3</v>
      </c>
      <c r="Q14" s="15">
        <f t="shared" si="16"/>
        <v>1.5</v>
      </c>
      <c r="R14" s="15">
        <f t="shared" si="17"/>
        <v>2.75</v>
      </c>
      <c r="S14" s="5">
        <f t="shared" si="18"/>
        <v>2.25</v>
      </c>
      <c r="T14">
        <v>2</v>
      </c>
      <c r="U14">
        <v>2</v>
      </c>
      <c r="V14">
        <v>3</v>
      </c>
      <c r="W14" s="8">
        <v>2</v>
      </c>
      <c r="X14">
        <v>3</v>
      </c>
      <c r="Y14">
        <v>3</v>
      </c>
      <c r="Z14">
        <v>2</v>
      </c>
      <c r="AA14" s="8">
        <v>2</v>
      </c>
      <c r="AB14">
        <v>2</v>
      </c>
      <c r="AC14">
        <v>3</v>
      </c>
      <c r="AD14">
        <v>3</v>
      </c>
      <c r="AE14" s="5">
        <v>3</v>
      </c>
      <c r="AF14" s="15">
        <f t="shared" si="19"/>
        <v>2.25</v>
      </c>
      <c r="AG14" s="15">
        <f t="shared" si="20"/>
        <v>2.5</v>
      </c>
      <c r="AH14" s="5">
        <f t="shared" si="21"/>
        <v>2.75</v>
      </c>
      <c r="AI14">
        <v>2</v>
      </c>
      <c r="AJ14">
        <v>3</v>
      </c>
      <c r="AK14">
        <v>3</v>
      </c>
      <c r="AL14" s="8">
        <v>2</v>
      </c>
      <c r="AM14">
        <v>3</v>
      </c>
      <c r="AN14">
        <v>3</v>
      </c>
      <c r="AO14">
        <v>3</v>
      </c>
      <c r="AP14" s="8">
        <v>3</v>
      </c>
      <c r="AQ14">
        <v>3</v>
      </c>
      <c r="AR14">
        <v>3</v>
      </c>
      <c r="AS14">
        <v>3</v>
      </c>
      <c r="AT14" s="5">
        <v>3</v>
      </c>
      <c r="AU14" s="15">
        <f t="shared" si="22"/>
        <v>2.5</v>
      </c>
      <c r="AV14" s="15">
        <f t="shared" si="23"/>
        <v>3</v>
      </c>
      <c r="AW14" s="5">
        <f t="shared" si="24"/>
        <v>3</v>
      </c>
      <c r="AX14">
        <v>2</v>
      </c>
      <c r="AY14">
        <v>3</v>
      </c>
      <c r="AZ14">
        <v>3</v>
      </c>
      <c r="BA14" s="8">
        <v>2</v>
      </c>
      <c r="BB14">
        <v>3</v>
      </c>
      <c r="BC14">
        <v>3</v>
      </c>
      <c r="BD14">
        <v>3</v>
      </c>
      <c r="BE14" s="8">
        <v>3</v>
      </c>
      <c r="BF14">
        <v>3</v>
      </c>
      <c r="BG14">
        <v>3</v>
      </c>
      <c r="BH14">
        <v>2</v>
      </c>
      <c r="BI14" s="5">
        <v>3</v>
      </c>
      <c r="BJ14" s="15">
        <f t="shared" si="25"/>
        <v>2.5</v>
      </c>
      <c r="BK14" s="15">
        <f t="shared" si="26"/>
        <v>3</v>
      </c>
      <c r="BL14" s="5">
        <f t="shared" si="27"/>
        <v>2.75</v>
      </c>
      <c r="BO14">
        <f t="shared" si="28"/>
        <v>1.5</v>
      </c>
      <c r="BP14">
        <f t="shared" si="29"/>
        <v>2.5</v>
      </c>
      <c r="BQ14">
        <f t="shared" si="0"/>
        <v>2.75</v>
      </c>
      <c r="BR14">
        <f t="shared" si="1"/>
        <v>3</v>
      </c>
      <c r="BS14">
        <f t="shared" si="2"/>
        <v>2.25</v>
      </c>
      <c r="BT14">
        <f t="shared" si="3"/>
        <v>3</v>
      </c>
      <c r="BV14">
        <f t="shared" si="4"/>
        <v>2.25</v>
      </c>
      <c r="BW14">
        <f t="shared" si="5"/>
        <v>2.5</v>
      </c>
      <c r="BX14">
        <f t="shared" si="6"/>
        <v>2.5</v>
      </c>
      <c r="BY14">
        <f t="shared" si="7"/>
        <v>3</v>
      </c>
      <c r="BZ14">
        <f t="shared" si="8"/>
        <v>2.75</v>
      </c>
      <c r="CA14">
        <f t="shared" si="9"/>
        <v>2.75</v>
      </c>
      <c r="CC14">
        <f t="shared" si="10"/>
        <v>1.875</v>
      </c>
      <c r="CD14">
        <f t="shared" si="11"/>
        <v>2.5</v>
      </c>
      <c r="CE14">
        <f t="shared" si="12"/>
        <v>2.625</v>
      </c>
      <c r="CF14">
        <f t="shared" si="13"/>
        <v>3</v>
      </c>
      <c r="CG14">
        <f t="shared" si="14"/>
        <v>2.5</v>
      </c>
      <c r="CH14">
        <f t="shared" si="15"/>
        <v>2.875</v>
      </c>
    </row>
    <row r="15" spans="1:86" x14ac:dyDescent="0.2">
      <c r="A15">
        <v>13</v>
      </c>
      <c r="B15" s="8">
        <v>59</v>
      </c>
      <c r="C15" s="14">
        <v>0.47</v>
      </c>
      <c r="D15" s="18">
        <v>0.1</v>
      </c>
      <c r="E15">
        <v>1</v>
      </c>
      <c r="F15">
        <v>1</v>
      </c>
      <c r="G15">
        <v>-1</v>
      </c>
      <c r="H15" s="8">
        <v>1</v>
      </c>
      <c r="I15">
        <v>1</v>
      </c>
      <c r="J15">
        <v>1</v>
      </c>
      <c r="K15">
        <v>1</v>
      </c>
      <c r="L15" s="8">
        <v>-1</v>
      </c>
      <c r="M15">
        <v>-1</v>
      </c>
      <c r="N15">
        <v>1</v>
      </c>
      <c r="O15">
        <v>1</v>
      </c>
      <c r="P15" s="5">
        <v>1</v>
      </c>
      <c r="Q15" s="15">
        <f t="shared" si="16"/>
        <v>0.5</v>
      </c>
      <c r="R15" s="15">
        <f t="shared" si="17"/>
        <v>0.5</v>
      </c>
      <c r="S15" s="5">
        <f t="shared" si="18"/>
        <v>0.5</v>
      </c>
      <c r="T15">
        <v>1</v>
      </c>
      <c r="U15">
        <v>2</v>
      </c>
      <c r="V15">
        <v>1</v>
      </c>
      <c r="W15" s="8">
        <v>1</v>
      </c>
      <c r="X15">
        <v>2</v>
      </c>
      <c r="Y15">
        <v>2</v>
      </c>
      <c r="Z15">
        <v>1</v>
      </c>
      <c r="AA15" s="8">
        <v>-1</v>
      </c>
      <c r="AB15">
        <v>1</v>
      </c>
      <c r="AC15">
        <v>2</v>
      </c>
      <c r="AD15">
        <v>1</v>
      </c>
      <c r="AE15" s="5">
        <v>1</v>
      </c>
      <c r="AF15" s="15">
        <f t="shared" si="19"/>
        <v>1.25</v>
      </c>
      <c r="AG15" s="15">
        <f t="shared" si="20"/>
        <v>1</v>
      </c>
      <c r="AH15" s="5">
        <f t="shared" si="21"/>
        <v>1.25</v>
      </c>
      <c r="AI15">
        <v>2</v>
      </c>
      <c r="AJ15">
        <v>2</v>
      </c>
      <c r="AK15">
        <v>1</v>
      </c>
      <c r="AL15" s="8">
        <v>1</v>
      </c>
      <c r="AM15">
        <v>2</v>
      </c>
      <c r="AN15">
        <v>2</v>
      </c>
      <c r="AO15">
        <v>2</v>
      </c>
      <c r="AP15" s="8">
        <v>-1</v>
      </c>
      <c r="AQ15">
        <v>1</v>
      </c>
      <c r="AR15">
        <v>2</v>
      </c>
      <c r="AS15">
        <v>1</v>
      </c>
      <c r="AT15" s="5">
        <v>2</v>
      </c>
      <c r="AU15" s="15">
        <f t="shared" si="22"/>
        <v>1.5</v>
      </c>
      <c r="AV15" s="15">
        <f t="shared" si="23"/>
        <v>1.25</v>
      </c>
      <c r="AW15" s="5">
        <f t="shared" si="24"/>
        <v>1.5</v>
      </c>
      <c r="AX15">
        <v>2</v>
      </c>
      <c r="AY15">
        <v>2</v>
      </c>
      <c r="AZ15">
        <v>1</v>
      </c>
      <c r="BA15" s="8">
        <v>1</v>
      </c>
      <c r="BB15">
        <v>2</v>
      </c>
      <c r="BC15">
        <v>2</v>
      </c>
      <c r="BD15">
        <v>2</v>
      </c>
      <c r="BE15" s="8">
        <v>-1</v>
      </c>
      <c r="BF15">
        <v>2</v>
      </c>
      <c r="BG15">
        <v>2</v>
      </c>
      <c r="BH15">
        <v>1</v>
      </c>
      <c r="BI15" s="5">
        <v>2</v>
      </c>
      <c r="BJ15" s="15">
        <f t="shared" si="25"/>
        <v>1.5</v>
      </c>
      <c r="BK15" s="15">
        <f t="shared" si="26"/>
        <v>1.25</v>
      </c>
      <c r="BL15" s="5">
        <f t="shared" si="27"/>
        <v>1.75</v>
      </c>
      <c r="BO15">
        <f t="shared" si="28"/>
        <v>0.5</v>
      </c>
      <c r="BP15">
        <f t="shared" si="29"/>
        <v>1.5</v>
      </c>
      <c r="BQ15">
        <f t="shared" si="0"/>
        <v>0.5</v>
      </c>
      <c r="BR15">
        <f t="shared" si="1"/>
        <v>1.25</v>
      </c>
      <c r="BS15">
        <f t="shared" si="2"/>
        <v>0.5</v>
      </c>
      <c r="BT15">
        <f t="shared" si="3"/>
        <v>1.5</v>
      </c>
      <c r="BV15">
        <f t="shared" si="4"/>
        <v>1.25</v>
      </c>
      <c r="BW15">
        <f t="shared" si="5"/>
        <v>1.5</v>
      </c>
      <c r="BX15">
        <f t="shared" si="6"/>
        <v>1</v>
      </c>
      <c r="BY15">
        <f t="shared" si="7"/>
        <v>1.25</v>
      </c>
      <c r="BZ15">
        <f t="shared" si="8"/>
        <v>1.25</v>
      </c>
      <c r="CA15">
        <f t="shared" si="9"/>
        <v>1.75</v>
      </c>
      <c r="CC15">
        <f t="shared" si="10"/>
        <v>0.875</v>
      </c>
      <c r="CD15">
        <f t="shared" si="11"/>
        <v>1.5</v>
      </c>
      <c r="CE15">
        <f t="shared" si="12"/>
        <v>0.75</v>
      </c>
      <c r="CF15">
        <f t="shared" si="13"/>
        <v>1.25</v>
      </c>
      <c r="CG15">
        <f t="shared" si="14"/>
        <v>0.875</v>
      </c>
      <c r="CH15">
        <f t="shared" si="15"/>
        <v>1.625</v>
      </c>
    </row>
    <row r="16" spans="1:86" x14ac:dyDescent="0.2">
      <c r="A16">
        <v>14</v>
      </c>
      <c r="B16" s="8">
        <v>68</v>
      </c>
      <c r="C16" s="14">
        <v>1</v>
      </c>
      <c r="D16" s="17">
        <v>0.72</v>
      </c>
      <c r="E16">
        <v>2</v>
      </c>
      <c r="F16">
        <v>-1</v>
      </c>
      <c r="G16">
        <v>2</v>
      </c>
      <c r="H16" s="8">
        <v>1</v>
      </c>
      <c r="I16">
        <v>0</v>
      </c>
      <c r="J16">
        <v>0</v>
      </c>
      <c r="K16">
        <v>-1</v>
      </c>
      <c r="L16" s="8">
        <v>1</v>
      </c>
      <c r="M16">
        <v>-1</v>
      </c>
      <c r="N16">
        <v>1</v>
      </c>
      <c r="O16">
        <v>2</v>
      </c>
      <c r="P16" s="5">
        <v>0</v>
      </c>
      <c r="Q16" s="15">
        <f t="shared" si="16"/>
        <v>1</v>
      </c>
      <c r="R16" s="15">
        <f t="shared" si="17"/>
        <v>0</v>
      </c>
      <c r="S16" s="5">
        <f t="shared" si="18"/>
        <v>0.5</v>
      </c>
      <c r="T16">
        <v>2</v>
      </c>
      <c r="U16">
        <v>2</v>
      </c>
      <c r="V16">
        <v>1</v>
      </c>
      <c r="W16" s="8">
        <v>3</v>
      </c>
      <c r="X16">
        <v>2</v>
      </c>
      <c r="Y16">
        <v>3</v>
      </c>
      <c r="Z16">
        <v>2</v>
      </c>
      <c r="AA16" s="8">
        <v>2</v>
      </c>
      <c r="AB16">
        <v>2</v>
      </c>
      <c r="AC16">
        <v>3</v>
      </c>
      <c r="AD16">
        <v>2</v>
      </c>
      <c r="AE16" s="5">
        <v>2</v>
      </c>
      <c r="AF16" s="15">
        <f t="shared" si="19"/>
        <v>2</v>
      </c>
      <c r="AG16" s="15">
        <f t="shared" si="20"/>
        <v>2.25</v>
      </c>
      <c r="AH16" s="5">
        <f t="shared" si="21"/>
        <v>2.25</v>
      </c>
      <c r="AI16">
        <v>3</v>
      </c>
      <c r="AJ16">
        <v>2</v>
      </c>
      <c r="AK16">
        <v>1</v>
      </c>
      <c r="AL16" s="8">
        <v>2</v>
      </c>
      <c r="AM16">
        <v>3</v>
      </c>
      <c r="AN16">
        <v>2</v>
      </c>
      <c r="AO16">
        <v>0</v>
      </c>
      <c r="AP16" s="8">
        <v>2</v>
      </c>
      <c r="AQ16">
        <v>0</v>
      </c>
      <c r="AR16">
        <v>3</v>
      </c>
      <c r="AS16">
        <v>3</v>
      </c>
      <c r="AT16" s="5">
        <v>2</v>
      </c>
      <c r="AU16" s="15">
        <f t="shared" si="22"/>
        <v>2</v>
      </c>
      <c r="AV16" s="15">
        <f t="shared" si="23"/>
        <v>1.75</v>
      </c>
      <c r="AW16" s="5">
        <f t="shared" si="24"/>
        <v>2</v>
      </c>
      <c r="AX16">
        <v>3</v>
      </c>
      <c r="AY16">
        <v>3</v>
      </c>
      <c r="AZ16">
        <v>3</v>
      </c>
      <c r="BA16" s="8">
        <v>3</v>
      </c>
      <c r="BB16">
        <v>3</v>
      </c>
      <c r="BC16">
        <v>3</v>
      </c>
      <c r="BD16">
        <v>3</v>
      </c>
      <c r="BE16" s="8">
        <v>3</v>
      </c>
      <c r="BF16">
        <v>3</v>
      </c>
      <c r="BG16">
        <v>3</v>
      </c>
      <c r="BH16">
        <v>3</v>
      </c>
      <c r="BI16" s="5">
        <v>3</v>
      </c>
      <c r="BJ16" s="15">
        <f t="shared" si="25"/>
        <v>3</v>
      </c>
      <c r="BK16" s="15">
        <f t="shared" si="26"/>
        <v>3</v>
      </c>
      <c r="BL16" s="5">
        <f t="shared" si="27"/>
        <v>3</v>
      </c>
      <c r="BO16">
        <f t="shared" si="28"/>
        <v>1</v>
      </c>
      <c r="BP16">
        <f t="shared" si="29"/>
        <v>2</v>
      </c>
      <c r="BQ16">
        <f t="shared" si="0"/>
        <v>0</v>
      </c>
      <c r="BR16">
        <f t="shared" si="1"/>
        <v>1.75</v>
      </c>
      <c r="BS16">
        <f t="shared" si="2"/>
        <v>0.5</v>
      </c>
      <c r="BT16">
        <f t="shared" si="3"/>
        <v>2</v>
      </c>
      <c r="BV16">
        <f t="shared" si="4"/>
        <v>2</v>
      </c>
      <c r="BW16">
        <f t="shared" si="5"/>
        <v>3</v>
      </c>
      <c r="BX16">
        <f t="shared" si="6"/>
        <v>2.25</v>
      </c>
      <c r="BY16">
        <f t="shared" si="7"/>
        <v>3</v>
      </c>
      <c r="BZ16">
        <f t="shared" si="8"/>
        <v>2.25</v>
      </c>
      <c r="CA16">
        <f t="shared" si="9"/>
        <v>3</v>
      </c>
      <c r="CC16">
        <f t="shared" si="10"/>
        <v>1.5</v>
      </c>
      <c r="CD16">
        <f t="shared" si="11"/>
        <v>2.5</v>
      </c>
      <c r="CE16">
        <f t="shared" si="12"/>
        <v>1.125</v>
      </c>
      <c r="CF16">
        <f t="shared" si="13"/>
        <v>2.375</v>
      </c>
      <c r="CG16">
        <f t="shared" si="14"/>
        <v>1.375</v>
      </c>
      <c r="CH16">
        <f t="shared" si="15"/>
        <v>2.5</v>
      </c>
    </row>
    <row r="17" spans="1:86" x14ac:dyDescent="0.2">
      <c r="A17">
        <v>15</v>
      </c>
      <c r="B17" s="8">
        <v>73</v>
      </c>
      <c r="C17" s="13">
        <v>0</v>
      </c>
      <c r="D17" s="18">
        <v>0.09</v>
      </c>
      <c r="E17">
        <v>-2</v>
      </c>
      <c r="F17">
        <v>-2</v>
      </c>
      <c r="G17">
        <v>-2</v>
      </c>
      <c r="H17" s="8">
        <v>-2</v>
      </c>
      <c r="I17">
        <v>-1</v>
      </c>
      <c r="J17">
        <v>1</v>
      </c>
      <c r="K17">
        <v>-2</v>
      </c>
      <c r="L17" s="8">
        <v>1</v>
      </c>
      <c r="M17">
        <v>-1</v>
      </c>
      <c r="N17">
        <v>-1</v>
      </c>
      <c r="O17">
        <v>-1</v>
      </c>
      <c r="P17" s="5">
        <v>-1</v>
      </c>
      <c r="Q17" s="15">
        <f t="shared" si="16"/>
        <v>-2</v>
      </c>
      <c r="R17" s="15">
        <f t="shared" si="17"/>
        <v>-0.25</v>
      </c>
      <c r="S17" s="5">
        <f t="shared" si="18"/>
        <v>-1</v>
      </c>
      <c r="T17">
        <v>1</v>
      </c>
      <c r="U17">
        <v>1</v>
      </c>
      <c r="V17">
        <v>0</v>
      </c>
      <c r="W17" s="8">
        <v>0</v>
      </c>
      <c r="X17">
        <v>1</v>
      </c>
      <c r="Y17">
        <v>1</v>
      </c>
      <c r="Z17">
        <v>0</v>
      </c>
      <c r="AA17" s="8">
        <v>0</v>
      </c>
      <c r="AB17">
        <v>0</v>
      </c>
      <c r="AC17">
        <v>1</v>
      </c>
      <c r="AD17">
        <v>0</v>
      </c>
      <c r="AE17" s="5">
        <v>0</v>
      </c>
      <c r="AF17" s="15">
        <f t="shared" si="19"/>
        <v>0.5</v>
      </c>
      <c r="AG17" s="15">
        <f t="shared" si="20"/>
        <v>0.5</v>
      </c>
      <c r="AH17" s="5">
        <f t="shared" si="21"/>
        <v>0.25</v>
      </c>
      <c r="AI17">
        <v>2</v>
      </c>
      <c r="AJ17">
        <v>2</v>
      </c>
      <c r="AK17">
        <v>1</v>
      </c>
      <c r="AL17" s="8">
        <v>2</v>
      </c>
      <c r="AM17">
        <v>1</v>
      </c>
      <c r="AN17">
        <v>2</v>
      </c>
      <c r="AO17">
        <v>2</v>
      </c>
      <c r="AP17" s="8">
        <v>1</v>
      </c>
      <c r="AQ17">
        <v>1</v>
      </c>
      <c r="AR17">
        <v>2</v>
      </c>
      <c r="AS17">
        <v>2</v>
      </c>
      <c r="AT17" s="5">
        <v>2</v>
      </c>
      <c r="AU17" s="15">
        <f t="shared" si="22"/>
        <v>1.75</v>
      </c>
      <c r="AV17" s="15">
        <f t="shared" si="23"/>
        <v>1.5</v>
      </c>
      <c r="AW17" s="5">
        <f t="shared" si="24"/>
        <v>1.75</v>
      </c>
      <c r="AX17">
        <v>2</v>
      </c>
      <c r="AY17">
        <v>2</v>
      </c>
      <c r="AZ17">
        <v>2</v>
      </c>
      <c r="BA17" s="8">
        <v>2</v>
      </c>
      <c r="BB17">
        <v>2</v>
      </c>
      <c r="BC17">
        <v>2</v>
      </c>
      <c r="BD17">
        <v>2</v>
      </c>
      <c r="BE17" s="8">
        <v>2</v>
      </c>
      <c r="BF17">
        <v>2</v>
      </c>
      <c r="BG17">
        <v>2</v>
      </c>
      <c r="BH17">
        <v>2</v>
      </c>
      <c r="BI17" s="5">
        <v>2</v>
      </c>
      <c r="BJ17" s="15">
        <f t="shared" si="25"/>
        <v>2</v>
      </c>
      <c r="BK17" s="15">
        <f t="shared" si="26"/>
        <v>2</v>
      </c>
      <c r="BL17" s="5">
        <f t="shared" si="27"/>
        <v>2</v>
      </c>
      <c r="BO17">
        <f t="shared" si="28"/>
        <v>-2</v>
      </c>
      <c r="BP17">
        <f t="shared" si="29"/>
        <v>1.75</v>
      </c>
      <c r="BQ17">
        <f t="shared" si="0"/>
        <v>-0.25</v>
      </c>
      <c r="BR17">
        <f t="shared" si="1"/>
        <v>1.5</v>
      </c>
      <c r="BS17">
        <f t="shared" si="2"/>
        <v>-1</v>
      </c>
      <c r="BT17">
        <f t="shared" si="3"/>
        <v>1.75</v>
      </c>
      <c r="BV17">
        <f t="shared" si="4"/>
        <v>0.5</v>
      </c>
      <c r="BW17">
        <f t="shared" si="5"/>
        <v>2</v>
      </c>
      <c r="BX17">
        <f t="shared" si="6"/>
        <v>0.5</v>
      </c>
      <c r="BY17">
        <f t="shared" si="7"/>
        <v>2</v>
      </c>
      <c r="BZ17">
        <f t="shared" si="8"/>
        <v>0.25</v>
      </c>
      <c r="CA17">
        <f t="shared" si="9"/>
        <v>2</v>
      </c>
      <c r="CC17">
        <f t="shared" si="10"/>
        <v>-0.75</v>
      </c>
      <c r="CD17">
        <f t="shared" si="11"/>
        <v>1.875</v>
      </c>
      <c r="CE17">
        <f t="shared" si="12"/>
        <v>0.125</v>
      </c>
      <c r="CF17">
        <f t="shared" si="13"/>
        <v>1.75</v>
      </c>
      <c r="CG17">
        <f t="shared" si="14"/>
        <v>-0.375</v>
      </c>
      <c r="CH17">
        <f t="shared" si="15"/>
        <v>1.875</v>
      </c>
    </row>
    <row r="18" spans="1:86" x14ac:dyDescent="0.2">
      <c r="A18">
        <v>16</v>
      </c>
      <c r="B18" s="8">
        <v>75</v>
      </c>
      <c r="C18" s="13">
        <v>0</v>
      </c>
      <c r="D18" s="18">
        <v>0.09</v>
      </c>
      <c r="E18">
        <v>1</v>
      </c>
      <c r="F18">
        <v>2</v>
      </c>
      <c r="G18">
        <v>1</v>
      </c>
      <c r="H18" s="8">
        <v>0</v>
      </c>
      <c r="I18">
        <v>1</v>
      </c>
      <c r="J18">
        <v>1</v>
      </c>
      <c r="K18">
        <v>1</v>
      </c>
      <c r="L18" s="8">
        <v>1</v>
      </c>
      <c r="M18">
        <v>2</v>
      </c>
      <c r="N18">
        <v>1</v>
      </c>
      <c r="O18">
        <v>1</v>
      </c>
      <c r="P18" s="5">
        <v>1</v>
      </c>
      <c r="Q18" s="15">
        <f t="shared" si="16"/>
        <v>1</v>
      </c>
      <c r="R18" s="15">
        <f t="shared" si="17"/>
        <v>1</v>
      </c>
      <c r="S18" s="5">
        <f t="shared" si="18"/>
        <v>1.25</v>
      </c>
      <c r="T18">
        <v>0</v>
      </c>
      <c r="U18">
        <v>0</v>
      </c>
      <c r="V18">
        <v>0</v>
      </c>
      <c r="W18" s="8">
        <v>1</v>
      </c>
      <c r="X18">
        <v>1</v>
      </c>
      <c r="Y18">
        <v>1</v>
      </c>
      <c r="Z18">
        <v>1</v>
      </c>
      <c r="AA18" s="8">
        <v>1</v>
      </c>
      <c r="AB18">
        <v>1</v>
      </c>
      <c r="AC18">
        <v>0</v>
      </c>
      <c r="AD18">
        <v>0</v>
      </c>
      <c r="AE18" s="5">
        <v>0</v>
      </c>
      <c r="AF18" s="15">
        <f t="shared" si="19"/>
        <v>0.25</v>
      </c>
      <c r="AG18" s="15">
        <f t="shared" si="20"/>
        <v>1</v>
      </c>
      <c r="AH18" s="5">
        <f t="shared" si="21"/>
        <v>0.25</v>
      </c>
      <c r="AI18">
        <v>1</v>
      </c>
      <c r="AJ18">
        <v>2</v>
      </c>
      <c r="AK18">
        <v>0</v>
      </c>
      <c r="AL18" s="8">
        <v>1</v>
      </c>
      <c r="AM18">
        <v>2</v>
      </c>
      <c r="AN18">
        <v>2</v>
      </c>
      <c r="AO18">
        <v>2</v>
      </c>
      <c r="AP18" s="8">
        <v>2</v>
      </c>
      <c r="AQ18">
        <v>0</v>
      </c>
      <c r="AR18">
        <v>0</v>
      </c>
      <c r="AS18">
        <v>0</v>
      </c>
      <c r="AT18" s="5">
        <v>0</v>
      </c>
      <c r="AU18" s="15">
        <f t="shared" si="22"/>
        <v>1</v>
      </c>
      <c r="AV18" s="15">
        <f t="shared" si="23"/>
        <v>2</v>
      </c>
      <c r="AW18" s="5">
        <f t="shared" si="24"/>
        <v>0</v>
      </c>
      <c r="AX18">
        <v>1</v>
      </c>
      <c r="AY18">
        <v>2</v>
      </c>
      <c r="AZ18">
        <v>0</v>
      </c>
      <c r="BA18" s="8">
        <v>1</v>
      </c>
      <c r="BB18">
        <v>2</v>
      </c>
      <c r="BC18">
        <v>2</v>
      </c>
      <c r="BD18">
        <v>2</v>
      </c>
      <c r="BE18" s="8">
        <v>2</v>
      </c>
      <c r="BF18">
        <v>1</v>
      </c>
      <c r="BG18">
        <v>0</v>
      </c>
      <c r="BH18">
        <v>0</v>
      </c>
      <c r="BI18" s="5">
        <v>0</v>
      </c>
      <c r="BJ18" s="15">
        <f t="shared" si="25"/>
        <v>1</v>
      </c>
      <c r="BK18" s="15">
        <f t="shared" si="26"/>
        <v>2</v>
      </c>
      <c r="BL18" s="5">
        <f t="shared" si="27"/>
        <v>0.25</v>
      </c>
      <c r="BO18">
        <f t="shared" si="28"/>
        <v>1</v>
      </c>
      <c r="BP18">
        <f t="shared" si="29"/>
        <v>1</v>
      </c>
      <c r="BQ18">
        <f t="shared" si="0"/>
        <v>1</v>
      </c>
      <c r="BR18">
        <f t="shared" si="1"/>
        <v>2</v>
      </c>
      <c r="BS18">
        <f t="shared" si="2"/>
        <v>1.25</v>
      </c>
      <c r="BT18">
        <f t="shared" si="3"/>
        <v>0</v>
      </c>
      <c r="BV18">
        <f t="shared" si="4"/>
        <v>0.25</v>
      </c>
      <c r="BW18">
        <f t="shared" si="5"/>
        <v>1</v>
      </c>
      <c r="BX18">
        <f t="shared" si="6"/>
        <v>1</v>
      </c>
      <c r="BY18">
        <f t="shared" si="7"/>
        <v>2</v>
      </c>
      <c r="BZ18">
        <f t="shared" si="8"/>
        <v>0.25</v>
      </c>
      <c r="CA18">
        <f t="shared" si="9"/>
        <v>0.25</v>
      </c>
      <c r="CC18">
        <f t="shared" si="10"/>
        <v>0.625</v>
      </c>
      <c r="CD18">
        <f t="shared" si="11"/>
        <v>1</v>
      </c>
      <c r="CE18">
        <f t="shared" si="12"/>
        <v>1</v>
      </c>
      <c r="CF18">
        <f t="shared" si="13"/>
        <v>2</v>
      </c>
      <c r="CG18">
        <f t="shared" si="14"/>
        <v>0.75</v>
      </c>
      <c r="CH18">
        <f t="shared" si="15"/>
        <v>0.125</v>
      </c>
    </row>
    <row r="19" spans="1:86" x14ac:dyDescent="0.2">
      <c r="A19">
        <v>17</v>
      </c>
      <c r="B19" s="8">
        <v>76</v>
      </c>
      <c r="C19" s="14">
        <v>0.47</v>
      </c>
      <c r="D19" s="17">
        <v>0.72</v>
      </c>
      <c r="E19">
        <v>2</v>
      </c>
      <c r="F19">
        <v>-2</v>
      </c>
      <c r="G19">
        <v>0</v>
      </c>
      <c r="H19" s="8">
        <v>0</v>
      </c>
      <c r="I19">
        <v>3</v>
      </c>
      <c r="J19">
        <v>3</v>
      </c>
      <c r="K19">
        <v>1</v>
      </c>
      <c r="L19" s="8">
        <v>2</v>
      </c>
      <c r="M19">
        <v>0</v>
      </c>
      <c r="N19">
        <v>0</v>
      </c>
      <c r="O19">
        <v>1</v>
      </c>
      <c r="P19" s="5">
        <v>1</v>
      </c>
      <c r="Q19" s="15">
        <f t="shared" si="16"/>
        <v>0</v>
      </c>
      <c r="R19" s="15">
        <f t="shared" si="17"/>
        <v>2.25</v>
      </c>
      <c r="S19" s="5">
        <f t="shared" si="18"/>
        <v>0.5</v>
      </c>
      <c r="T19">
        <v>3</v>
      </c>
      <c r="U19">
        <v>3</v>
      </c>
      <c r="V19">
        <v>3</v>
      </c>
      <c r="W19" s="8">
        <v>3</v>
      </c>
      <c r="X19">
        <v>3</v>
      </c>
      <c r="Y19">
        <v>3</v>
      </c>
      <c r="Z19">
        <v>3</v>
      </c>
      <c r="AA19" s="8">
        <v>3</v>
      </c>
      <c r="AB19">
        <v>3</v>
      </c>
      <c r="AC19">
        <v>2</v>
      </c>
      <c r="AD19">
        <v>3</v>
      </c>
      <c r="AE19" s="5">
        <v>3</v>
      </c>
      <c r="AF19" s="15">
        <f t="shared" si="19"/>
        <v>3</v>
      </c>
      <c r="AG19" s="15">
        <f t="shared" si="20"/>
        <v>3</v>
      </c>
      <c r="AH19" s="5">
        <f t="shared" si="21"/>
        <v>2.75</v>
      </c>
      <c r="AI19">
        <v>-1</v>
      </c>
      <c r="AJ19">
        <v>-3</v>
      </c>
      <c r="AK19">
        <v>-1</v>
      </c>
      <c r="AL19" s="8">
        <v>-1</v>
      </c>
      <c r="AM19">
        <v>-2</v>
      </c>
      <c r="AN19">
        <v>-2</v>
      </c>
      <c r="AO19">
        <v>-3</v>
      </c>
      <c r="AP19" s="8">
        <v>-2</v>
      </c>
      <c r="AQ19">
        <v>-2</v>
      </c>
      <c r="AR19">
        <v>-1</v>
      </c>
      <c r="AS19">
        <v>-1</v>
      </c>
      <c r="AT19" s="5">
        <v>0</v>
      </c>
      <c r="AU19" s="15">
        <f t="shared" si="22"/>
        <v>-1.5</v>
      </c>
      <c r="AV19" s="15">
        <f t="shared" si="23"/>
        <v>-2.25</v>
      </c>
      <c r="AW19" s="5">
        <f t="shared" si="24"/>
        <v>-1</v>
      </c>
      <c r="AX19">
        <v>1</v>
      </c>
      <c r="AY19">
        <v>0</v>
      </c>
      <c r="AZ19">
        <v>1</v>
      </c>
      <c r="BA19" s="8">
        <v>1</v>
      </c>
      <c r="BB19">
        <v>1</v>
      </c>
      <c r="BC19">
        <v>1</v>
      </c>
      <c r="BD19">
        <v>1</v>
      </c>
      <c r="BE19" s="8">
        <v>0</v>
      </c>
      <c r="BF19">
        <v>1</v>
      </c>
      <c r="BG19">
        <v>0</v>
      </c>
      <c r="BH19">
        <v>0</v>
      </c>
      <c r="BI19" s="5">
        <v>0</v>
      </c>
      <c r="BJ19" s="15">
        <f t="shared" si="25"/>
        <v>0.75</v>
      </c>
      <c r="BK19" s="15">
        <f t="shared" si="26"/>
        <v>0.75</v>
      </c>
      <c r="BL19" s="5">
        <f t="shared" si="27"/>
        <v>0.25</v>
      </c>
      <c r="BO19">
        <f t="shared" si="28"/>
        <v>0</v>
      </c>
      <c r="BP19">
        <f t="shared" si="29"/>
        <v>-1.5</v>
      </c>
      <c r="BQ19">
        <f t="shared" si="0"/>
        <v>2.25</v>
      </c>
      <c r="BR19">
        <f t="shared" si="1"/>
        <v>-2.25</v>
      </c>
      <c r="BS19">
        <f t="shared" si="2"/>
        <v>0.5</v>
      </c>
      <c r="BT19">
        <f t="shared" si="3"/>
        <v>-1</v>
      </c>
      <c r="BV19">
        <f t="shared" si="4"/>
        <v>3</v>
      </c>
      <c r="BW19">
        <f t="shared" si="5"/>
        <v>0.75</v>
      </c>
      <c r="BX19">
        <f t="shared" si="6"/>
        <v>3</v>
      </c>
      <c r="BY19">
        <f t="shared" si="7"/>
        <v>0.75</v>
      </c>
      <c r="BZ19">
        <f t="shared" si="8"/>
        <v>2.75</v>
      </c>
      <c r="CA19">
        <f t="shared" si="9"/>
        <v>0.25</v>
      </c>
      <c r="CC19">
        <f t="shared" si="10"/>
        <v>1.5</v>
      </c>
      <c r="CD19">
        <f t="shared" si="11"/>
        <v>-0.375</v>
      </c>
      <c r="CE19">
        <f t="shared" si="12"/>
        <v>2.625</v>
      </c>
      <c r="CF19">
        <f t="shared" si="13"/>
        <v>-0.75</v>
      </c>
      <c r="CG19">
        <f t="shared" si="14"/>
        <v>1.625</v>
      </c>
      <c r="CH19">
        <f t="shared" si="15"/>
        <v>-0.375</v>
      </c>
    </row>
    <row r="20" spans="1:86" x14ac:dyDescent="0.2">
      <c r="A20">
        <v>18</v>
      </c>
      <c r="B20" s="8">
        <v>79</v>
      </c>
      <c r="C20" s="13">
        <v>-0.4</v>
      </c>
      <c r="D20" s="18">
        <v>-0.3</v>
      </c>
      <c r="E20">
        <v>2</v>
      </c>
      <c r="F20">
        <v>2</v>
      </c>
      <c r="G20">
        <v>2</v>
      </c>
      <c r="H20" s="8">
        <v>1</v>
      </c>
      <c r="I20">
        <v>2</v>
      </c>
      <c r="J20">
        <v>2</v>
      </c>
      <c r="K20">
        <v>2</v>
      </c>
      <c r="L20" s="8">
        <v>1</v>
      </c>
      <c r="M20">
        <v>-2</v>
      </c>
      <c r="N20">
        <v>2</v>
      </c>
      <c r="O20">
        <v>2</v>
      </c>
      <c r="P20" s="5">
        <v>1</v>
      </c>
      <c r="Q20" s="15">
        <f t="shared" si="16"/>
        <v>1.75</v>
      </c>
      <c r="R20" s="15">
        <f t="shared" si="17"/>
        <v>1.75</v>
      </c>
      <c r="S20" s="5">
        <f t="shared" si="18"/>
        <v>0.75</v>
      </c>
      <c r="T20">
        <v>2</v>
      </c>
      <c r="U20">
        <v>2</v>
      </c>
      <c r="V20">
        <v>1</v>
      </c>
      <c r="W20" s="8">
        <v>1</v>
      </c>
      <c r="X20">
        <v>3</v>
      </c>
      <c r="Y20">
        <v>3</v>
      </c>
      <c r="Z20">
        <v>2</v>
      </c>
      <c r="AA20" s="8">
        <v>2</v>
      </c>
      <c r="AB20">
        <v>-1</v>
      </c>
      <c r="AC20">
        <v>2</v>
      </c>
      <c r="AD20">
        <v>2</v>
      </c>
      <c r="AE20" s="5">
        <v>1</v>
      </c>
      <c r="AF20" s="15">
        <f t="shared" si="19"/>
        <v>1.5</v>
      </c>
      <c r="AG20" s="15">
        <f t="shared" si="20"/>
        <v>2.5</v>
      </c>
      <c r="AH20" s="5">
        <f t="shared" si="21"/>
        <v>1</v>
      </c>
      <c r="AI20">
        <v>2</v>
      </c>
      <c r="AJ20">
        <v>3</v>
      </c>
      <c r="AK20">
        <v>1</v>
      </c>
      <c r="AL20" s="8">
        <v>1</v>
      </c>
      <c r="AM20">
        <v>3</v>
      </c>
      <c r="AN20">
        <v>3</v>
      </c>
      <c r="AO20">
        <v>1</v>
      </c>
      <c r="AP20" s="8">
        <v>1</v>
      </c>
      <c r="AQ20">
        <v>2</v>
      </c>
      <c r="AR20">
        <v>3</v>
      </c>
      <c r="AS20">
        <v>3</v>
      </c>
      <c r="AT20" s="5">
        <v>2</v>
      </c>
      <c r="AU20" s="15">
        <f t="shared" si="22"/>
        <v>1.75</v>
      </c>
      <c r="AV20" s="15">
        <f t="shared" si="23"/>
        <v>2</v>
      </c>
      <c r="AW20" s="5">
        <f t="shared" si="24"/>
        <v>2.5</v>
      </c>
      <c r="AX20">
        <v>2</v>
      </c>
      <c r="AY20">
        <v>2</v>
      </c>
      <c r="AZ20">
        <v>1</v>
      </c>
      <c r="BA20" s="8">
        <v>2</v>
      </c>
      <c r="BB20">
        <v>3</v>
      </c>
      <c r="BC20">
        <v>3</v>
      </c>
      <c r="BD20">
        <v>1</v>
      </c>
      <c r="BE20" s="8">
        <v>2</v>
      </c>
      <c r="BF20">
        <v>-1</v>
      </c>
      <c r="BG20">
        <v>3</v>
      </c>
      <c r="BH20">
        <v>2</v>
      </c>
      <c r="BI20" s="5">
        <v>1</v>
      </c>
      <c r="BJ20" s="15">
        <f t="shared" si="25"/>
        <v>1.75</v>
      </c>
      <c r="BK20" s="15">
        <f t="shared" si="26"/>
        <v>2.25</v>
      </c>
      <c r="BL20" s="5">
        <f t="shared" si="27"/>
        <v>1.25</v>
      </c>
      <c r="BO20">
        <f t="shared" si="28"/>
        <v>1.75</v>
      </c>
      <c r="BP20">
        <f t="shared" si="29"/>
        <v>1.75</v>
      </c>
      <c r="BQ20">
        <f t="shared" si="0"/>
        <v>1.75</v>
      </c>
      <c r="BR20">
        <f t="shared" si="1"/>
        <v>2</v>
      </c>
      <c r="BS20">
        <f t="shared" si="2"/>
        <v>0.75</v>
      </c>
      <c r="BT20">
        <f t="shared" si="3"/>
        <v>2.5</v>
      </c>
      <c r="BV20">
        <f t="shared" si="4"/>
        <v>1.5</v>
      </c>
      <c r="BW20">
        <f t="shared" si="5"/>
        <v>1.75</v>
      </c>
      <c r="BX20">
        <f t="shared" si="6"/>
        <v>2.5</v>
      </c>
      <c r="BY20">
        <f t="shared" si="7"/>
        <v>2.25</v>
      </c>
      <c r="BZ20">
        <f t="shared" si="8"/>
        <v>1</v>
      </c>
      <c r="CA20">
        <f t="shared" si="9"/>
        <v>1.25</v>
      </c>
      <c r="CC20">
        <f t="shared" si="10"/>
        <v>1.625</v>
      </c>
      <c r="CD20">
        <f t="shared" si="11"/>
        <v>1.75</v>
      </c>
      <c r="CE20">
        <f t="shared" si="12"/>
        <v>2.125</v>
      </c>
      <c r="CF20">
        <f t="shared" si="13"/>
        <v>2.125</v>
      </c>
      <c r="CG20">
        <f t="shared" si="14"/>
        <v>0.875</v>
      </c>
      <c r="CH20">
        <f t="shared" si="15"/>
        <v>1.875</v>
      </c>
    </row>
    <row r="21" spans="1:86" x14ac:dyDescent="0.2">
      <c r="A21">
        <v>19</v>
      </c>
      <c r="B21" s="8">
        <v>80</v>
      </c>
      <c r="C21" s="13">
        <v>-0.43</v>
      </c>
      <c r="D21" s="18">
        <v>-0.1</v>
      </c>
      <c r="E21">
        <v>-3</v>
      </c>
      <c r="F21">
        <v>-3</v>
      </c>
      <c r="G21">
        <v>-3</v>
      </c>
      <c r="H21" s="8">
        <v>-3</v>
      </c>
      <c r="I21">
        <v>-3</v>
      </c>
      <c r="J21">
        <v>-3</v>
      </c>
      <c r="K21">
        <v>-3</v>
      </c>
      <c r="L21" s="8">
        <v>-3</v>
      </c>
      <c r="M21">
        <v>-3</v>
      </c>
      <c r="N21">
        <v>-3</v>
      </c>
      <c r="O21">
        <v>-3</v>
      </c>
      <c r="P21" s="5">
        <v>-3</v>
      </c>
      <c r="Q21" s="15">
        <f t="shared" si="16"/>
        <v>-3</v>
      </c>
      <c r="R21" s="15">
        <f t="shared" si="17"/>
        <v>-3</v>
      </c>
      <c r="S21" s="5">
        <f t="shared" si="18"/>
        <v>-3</v>
      </c>
      <c r="T21">
        <v>-2</v>
      </c>
      <c r="U21">
        <v>-2</v>
      </c>
      <c r="V21">
        <v>-2</v>
      </c>
      <c r="W21" s="8">
        <v>-2</v>
      </c>
      <c r="X21">
        <v>-2</v>
      </c>
      <c r="Y21">
        <v>-2</v>
      </c>
      <c r="Z21">
        <v>-2</v>
      </c>
      <c r="AA21" s="8">
        <v>-2</v>
      </c>
      <c r="AB21">
        <v>-2</v>
      </c>
      <c r="AC21">
        <v>-2</v>
      </c>
      <c r="AD21">
        <v>-2</v>
      </c>
      <c r="AE21" s="5">
        <v>-2</v>
      </c>
      <c r="AF21" s="15">
        <f t="shared" si="19"/>
        <v>-2</v>
      </c>
      <c r="AG21" s="15">
        <f t="shared" si="20"/>
        <v>-2</v>
      </c>
      <c r="AH21" s="5">
        <f t="shared" si="21"/>
        <v>-2</v>
      </c>
      <c r="AI21">
        <v>-2</v>
      </c>
      <c r="AJ21">
        <v>-3</v>
      </c>
      <c r="AK21">
        <v>-3</v>
      </c>
      <c r="AL21" s="8">
        <v>-3</v>
      </c>
      <c r="AM21">
        <v>-2</v>
      </c>
      <c r="AN21">
        <v>-3</v>
      </c>
      <c r="AO21">
        <v>-3</v>
      </c>
      <c r="AP21" s="8">
        <v>-3</v>
      </c>
      <c r="AQ21">
        <v>-3</v>
      </c>
      <c r="AR21">
        <v>-2</v>
      </c>
      <c r="AS21">
        <v>-2</v>
      </c>
      <c r="AT21" s="5">
        <v>-2</v>
      </c>
      <c r="AU21" s="15">
        <f t="shared" si="22"/>
        <v>-2.75</v>
      </c>
      <c r="AV21" s="15">
        <f t="shared" si="23"/>
        <v>-2.75</v>
      </c>
      <c r="AW21" s="5">
        <f t="shared" si="24"/>
        <v>-2.25</v>
      </c>
      <c r="AX21">
        <v>-2</v>
      </c>
      <c r="AY21">
        <v>-2</v>
      </c>
      <c r="AZ21">
        <v>-1</v>
      </c>
      <c r="BA21" s="8">
        <v>-1</v>
      </c>
      <c r="BB21">
        <v>-1</v>
      </c>
      <c r="BC21">
        <v>0</v>
      </c>
      <c r="BD21">
        <v>-1</v>
      </c>
      <c r="BE21" s="8">
        <v>-1</v>
      </c>
      <c r="BF21">
        <v>0</v>
      </c>
      <c r="BG21">
        <v>0</v>
      </c>
      <c r="BH21">
        <v>0</v>
      </c>
      <c r="BI21" s="5">
        <v>0</v>
      </c>
      <c r="BJ21" s="15">
        <f t="shared" si="25"/>
        <v>-1.5</v>
      </c>
      <c r="BK21" s="15">
        <f t="shared" si="26"/>
        <v>-0.75</v>
      </c>
      <c r="BL21" s="5">
        <f t="shared" si="27"/>
        <v>0</v>
      </c>
      <c r="BO21">
        <f t="shared" si="28"/>
        <v>-3</v>
      </c>
      <c r="BP21">
        <f t="shared" si="29"/>
        <v>-2.75</v>
      </c>
      <c r="BQ21">
        <f t="shared" si="0"/>
        <v>-3</v>
      </c>
      <c r="BR21">
        <f t="shared" si="1"/>
        <v>-2.75</v>
      </c>
      <c r="BS21">
        <f t="shared" si="2"/>
        <v>-3</v>
      </c>
      <c r="BT21">
        <f t="shared" si="3"/>
        <v>-2.25</v>
      </c>
      <c r="BV21">
        <f t="shared" si="4"/>
        <v>-2</v>
      </c>
      <c r="BW21">
        <f t="shared" si="5"/>
        <v>-1.5</v>
      </c>
      <c r="BX21">
        <f t="shared" si="6"/>
        <v>-2</v>
      </c>
      <c r="BY21">
        <f t="shared" si="7"/>
        <v>-0.75</v>
      </c>
      <c r="BZ21">
        <f t="shared" si="8"/>
        <v>-2</v>
      </c>
      <c r="CA21">
        <f t="shared" si="9"/>
        <v>0</v>
      </c>
      <c r="CC21">
        <f t="shared" si="10"/>
        <v>-2.5</v>
      </c>
      <c r="CD21">
        <f t="shared" si="11"/>
        <v>-2.125</v>
      </c>
      <c r="CE21">
        <f t="shared" si="12"/>
        <v>-2.5</v>
      </c>
      <c r="CF21">
        <f t="shared" si="13"/>
        <v>-1.75</v>
      </c>
      <c r="CG21">
        <f t="shared" si="14"/>
        <v>-2.5</v>
      </c>
      <c r="CH21">
        <f t="shared" si="15"/>
        <v>-1.125</v>
      </c>
    </row>
    <row r="22" spans="1:86" x14ac:dyDescent="0.2">
      <c r="A22">
        <v>20</v>
      </c>
      <c r="B22" s="8">
        <v>82</v>
      </c>
      <c r="C22" s="13">
        <v>0.47</v>
      </c>
      <c r="D22" s="17">
        <v>0.72</v>
      </c>
      <c r="E22">
        <v>2</v>
      </c>
      <c r="F22">
        <v>1</v>
      </c>
      <c r="G22">
        <v>1</v>
      </c>
      <c r="H22" s="8">
        <v>1</v>
      </c>
      <c r="I22">
        <v>2</v>
      </c>
      <c r="J22">
        <v>2</v>
      </c>
      <c r="K22">
        <v>2</v>
      </c>
      <c r="L22" s="8">
        <v>2</v>
      </c>
      <c r="M22">
        <v>2</v>
      </c>
      <c r="N22">
        <v>2</v>
      </c>
      <c r="O22">
        <v>2</v>
      </c>
      <c r="P22" s="5">
        <v>2</v>
      </c>
      <c r="Q22" s="15">
        <f t="shared" si="16"/>
        <v>1.25</v>
      </c>
      <c r="R22" s="15">
        <f t="shared" si="17"/>
        <v>2</v>
      </c>
      <c r="S22" s="5">
        <f t="shared" si="18"/>
        <v>2</v>
      </c>
      <c r="T22">
        <v>2</v>
      </c>
      <c r="U22">
        <v>2</v>
      </c>
      <c r="V22">
        <v>1</v>
      </c>
      <c r="W22" s="8">
        <v>1</v>
      </c>
      <c r="X22">
        <v>1</v>
      </c>
      <c r="Y22">
        <v>1</v>
      </c>
      <c r="Z22">
        <v>1</v>
      </c>
      <c r="AA22" s="8">
        <v>1</v>
      </c>
      <c r="AB22">
        <v>1</v>
      </c>
      <c r="AC22">
        <v>2</v>
      </c>
      <c r="AD22">
        <v>2</v>
      </c>
      <c r="AE22" s="5">
        <v>2</v>
      </c>
      <c r="AF22" s="15">
        <f t="shared" si="19"/>
        <v>1.5</v>
      </c>
      <c r="AG22" s="15">
        <f t="shared" si="20"/>
        <v>1</v>
      </c>
      <c r="AH22" s="5">
        <f t="shared" si="21"/>
        <v>1.75</v>
      </c>
      <c r="AI22">
        <v>2</v>
      </c>
      <c r="AJ22">
        <v>2</v>
      </c>
      <c r="AK22">
        <v>1</v>
      </c>
      <c r="AL22" s="8">
        <v>1</v>
      </c>
      <c r="AM22">
        <v>1</v>
      </c>
      <c r="AN22">
        <v>2</v>
      </c>
      <c r="AO22">
        <v>1</v>
      </c>
      <c r="AP22" s="8">
        <v>1</v>
      </c>
      <c r="AQ22">
        <v>1</v>
      </c>
      <c r="AR22">
        <v>2</v>
      </c>
      <c r="AS22">
        <v>1</v>
      </c>
      <c r="AT22" s="5">
        <v>1</v>
      </c>
      <c r="AU22" s="15">
        <f t="shared" si="22"/>
        <v>1.5</v>
      </c>
      <c r="AV22" s="15">
        <f t="shared" si="23"/>
        <v>1.25</v>
      </c>
      <c r="AW22" s="5">
        <f t="shared" si="24"/>
        <v>1.25</v>
      </c>
      <c r="AX22">
        <v>1</v>
      </c>
      <c r="AY22">
        <v>2</v>
      </c>
      <c r="AZ22">
        <v>1</v>
      </c>
      <c r="BA22" s="8">
        <v>2</v>
      </c>
      <c r="BB22">
        <v>2</v>
      </c>
      <c r="BC22">
        <v>2</v>
      </c>
      <c r="BD22">
        <v>2</v>
      </c>
      <c r="BE22" s="8">
        <v>1</v>
      </c>
      <c r="BF22">
        <v>1</v>
      </c>
      <c r="BG22">
        <v>2</v>
      </c>
      <c r="BH22">
        <v>2</v>
      </c>
      <c r="BI22" s="5">
        <v>1</v>
      </c>
      <c r="BJ22" s="15">
        <f t="shared" si="25"/>
        <v>1.5</v>
      </c>
      <c r="BK22" s="15">
        <f t="shared" si="26"/>
        <v>1.75</v>
      </c>
      <c r="BL22" s="5">
        <f t="shared" si="27"/>
        <v>1.5</v>
      </c>
      <c r="BO22">
        <f t="shared" si="28"/>
        <v>1.25</v>
      </c>
      <c r="BP22">
        <f t="shared" si="29"/>
        <v>1.5</v>
      </c>
      <c r="BQ22">
        <f t="shared" si="0"/>
        <v>2</v>
      </c>
      <c r="BR22">
        <f t="shared" si="1"/>
        <v>1.25</v>
      </c>
      <c r="BS22">
        <f t="shared" si="2"/>
        <v>2</v>
      </c>
      <c r="BT22">
        <f t="shared" si="3"/>
        <v>1.25</v>
      </c>
      <c r="BV22">
        <f t="shared" si="4"/>
        <v>1.5</v>
      </c>
      <c r="BW22">
        <f t="shared" si="5"/>
        <v>1.5</v>
      </c>
      <c r="BX22">
        <f t="shared" si="6"/>
        <v>1</v>
      </c>
      <c r="BY22">
        <f t="shared" si="7"/>
        <v>1.75</v>
      </c>
      <c r="BZ22">
        <f t="shared" si="8"/>
        <v>1.75</v>
      </c>
      <c r="CA22">
        <f t="shared" si="9"/>
        <v>1.5</v>
      </c>
      <c r="CC22">
        <f t="shared" si="10"/>
        <v>1.375</v>
      </c>
      <c r="CD22">
        <f t="shared" si="11"/>
        <v>1.5</v>
      </c>
      <c r="CE22">
        <f t="shared" si="12"/>
        <v>1.5</v>
      </c>
      <c r="CF22">
        <f t="shared" si="13"/>
        <v>1.5</v>
      </c>
      <c r="CG22">
        <f t="shared" si="14"/>
        <v>1.875</v>
      </c>
      <c r="CH22">
        <f t="shared" si="15"/>
        <v>1.375</v>
      </c>
    </row>
    <row r="23" spans="1:86" x14ac:dyDescent="0.2">
      <c r="A23">
        <v>21</v>
      </c>
      <c r="B23" s="8">
        <v>83</v>
      </c>
      <c r="C23" s="13">
        <v>-0.43</v>
      </c>
      <c r="D23" s="18">
        <v>0.09</v>
      </c>
      <c r="E23">
        <v>1</v>
      </c>
      <c r="F23">
        <v>1</v>
      </c>
      <c r="G23">
        <v>0</v>
      </c>
      <c r="H23" s="8">
        <v>0</v>
      </c>
      <c r="I23">
        <v>1</v>
      </c>
      <c r="J23">
        <v>1</v>
      </c>
      <c r="K23">
        <v>1</v>
      </c>
      <c r="L23" s="8">
        <v>1</v>
      </c>
      <c r="M23">
        <v>-1</v>
      </c>
      <c r="N23">
        <v>1</v>
      </c>
      <c r="O23">
        <v>1</v>
      </c>
      <c r="P23" s="5">
        <v>0</v>
      </c>
      <c r="Q23" s="15">
        <f t="shared" si="16"/>
        <v>0.5</v>
      </c>
      <c r="R23" s="15">
        <f t="shared" si="17"/>
        <v>1</v>
      </c>
      <c r="S23" s="5">
        <f t="shared" si="18"/>
        <v>0.25</v>
      </c>
      <c r="T23">
        <v>2</v>
      </c>
      <c r="U23">
        <v>2</v>
      </c>
      <c r="V23">
        <v>2</v>
      </c>
      <c r="W23" s="8">
        <v>1</v>
      </c>
      <c r="X23">
        <v>2</v>
      </c>
      <c r="Y23">
        <v>2</v>
      </c>
      <c r="Z23">
        <v>2</v>
      </c>
      <c r="AA23" s="8">
        <v>2</v>
      </c>
      <c r="AB23">
        <v>1</v>
      </c>
      <c r="AC23">
        <v>1</v>
      </c>
      <c r="AD23">
        <v>1</v>
      </c>
      <c r="AE23" s="5">
        <v>2</v>
      </c>
      <c r="AF23" s="15">
        <f t="shared" si="19"/>
        <v>1.75</v>
      </c>
      <c r="AG23" s="15">
        <f t="shared" si="20"/>
        <v>2</v>
      </c>
      <c r="AH23" s="5">
        <f t="shared" si="21"/>
        <v>1.25</v>
      </c>
      <c r="AI23">
        <v>2</v>
      </c>
      <c r="AJ23">
        <v>3</v>
      </c>
      <c r="AK23">
        <v>2</v>
      </c>
      <c r="AL23" s="8">
        <v>2</v>
      </c>
      <c r="AM23">
        <v>3</v>
      </c>
      <c r="AN23">
        <v>3</v>
      </c>
      <c r="AO23">
        <v>3</v>
      </c>
      <c r="AP23" s="8">
        <v>2</v>
      </c>
      <c r="AQ23">
        <v>2</v>
      </c>
      <c r="AR23">
        <v>3</v>
      </c>
      <c r="AS23">
        <v>3</v>
      </c>
      <c r="AT23" s="5">
        <v>3</v>
      </c>
      <c r="AU23" s="15">
        <f t="shared" si="22"/>
        <v>2.25</v>
      </c>
      <c r="AV23" s="15">
        <f t="shared" si="23"/>
        <v>2.75</v>
      </c>
      <c r="AW23" s="5">
        <f t="shared" si="24"/>
        <v>2.75</v>
      </c>
      <c r="AX23">
        <v>2</v>
      </c>
      <c r="AY23">
        <v>3</v>
      </c>
      <c r="AZ23">
        <v>3</v>
      </c>
      <c r="BA23" s="8">
        <v>2</v>
      </c>
      <c r="BB23">
        <v>3</v>
      </c>
      <c r="BC23">
        <v>3</v>
      </c>
      <c r="BD23">
        <v>2</v>
      </c>
      <c r="BE23" s="8">
        <v>3</v>
      </c>
      <c r="BF23">
        <v>2</v>
      </c>
      <c r="BG23">
        <v>2</v>
      </c>
      <c r="BH23">
        <v>3</v>
      </c>
      <c r="BI23" s="5">
        <v>3</v>
      </c>
      <c r="BJ23" s="15">
        <f t="shared" si="25"/>
        <v>2.5</v>
      </c>
      <c r="BK23" s="15">
        <f t="shared" si="26"/>
        <v>2.75</v>
      </c>
      <c r="BL23" s="5">
        <f t="shared" si="27"/>
        <v>2.5</v>
      </c>
      <c r="BO23">
        <f t="shared" si="28"/>
        <v>0.5</v>
      </c>
      <c r="BP23">
        <f t="shared" si="29"/>
        <v>2.25</v>
      </c>
      <c r="BQ23">
        <f t="shared" si="0"/>
        <v>1</v>
      </c>
      <c r="BR23">
        <f t="shared" si="1"/>
        <v>2.75</v>
      </c>
      <c r="BS23">
        <f t="shared" si="2"/>
        <v>0.25</v>
      </c>
      <c r="BT23">
        <f t="shared" si="3"/>
        <v>2.75</v>
      </c>
      <c r="BV23">
        <f t="shared" si="4"/>
        <v>1.75</v>
      </c>
      <c r="BW23">
        <f t="shared" si="5"/>
        <v>2.5</v>
      </c>
      <c r="BX23">
        <f t="shared" si="6"/>
        <v>2</v>
      </c>
      <c r="BY23">
        <f t="shared" si="7"/>
        <v>2.75</v>
      </c>
      <c r="BZ23">
        <f t="shared" si="8"/>
        <v>1.25</v>
      </c>
      <c r="CA23">
        <f t="shared" si="9"/>
        <v>2.5</v>
      </c>
      <c r="CC23">
        <f t="shared" si="10"/>
        <v>1.125</v>
      </c>
      <c r="CD23">
        <f t="shared" si="11"/>
        <v>2.375</v>
      </c>
      <c r="CE23">
        <f t="shared" si="12"/>
        <v>1.5</v>
      </c>
      <c r="CF23">
        <f t="shared" si="13"/>
        <v>2.75</v>
      </c>
      <c r="CG23">
        <f t="shared" si="14"/>
        <v>0.75</v>
      </c>
      <c r="CH23">
        <f t="shared" si="15"/>
        <v>2.625</v>
      </c>
    </row>
    <row r="24" spans="1:86" x14ac:dyDescent="0.2">
      <c r="A24">
        <v>22</v>
      </c>
      <c r="B24" s="8">
        <v>86</v>
      </c>
      <c r="C24" s="13">
        <v>0</v>
      </c>
      <c r="D24" s="17">
        <v>0.72</v>
      </c>
      <c r="E24">
        <v>1</v>
      </c>
      <c r="F24">
        <v>1</v>
      </c>
      <c r="G24">
        <v>1</v>
      </c>
      <c r="H24" s="8">
        <v>2</v>
      </c>
      <c r="I24">
        <v>1</v>
      </c>
      <c r="J24">
        <v>-1</v>
      </c>
      <c r="K24">
        <v>-1</v>
      </c>
      <c r="L24" s="8">
        <v>-1</v>
      </c>
      <c r="M24">
        <v>-1</v>
      </c>
      <c r="N24">
        <v>1</v>
      </c>
      <c r="O24">
        <v>1</v>
      </c>
      <c r="P24" s="5">
        <v>2</v>
      </c>
      <c r="Q24" s="15">
        <f t="shared" si="16"/>
        <v>1.25</v>
      </c>
      <c r="R24" s="15">
        <f t="shared" si="17"/>
        <v>-0.5</v>
      </c>
      <c r="S24" s="5">
        <f t="shared" si="18"/>
        <v>0.75</v>
      </c>
      <c r="T24">
        <v>2</v>
      </c>
      <c r="U24">
        <v>1</v>
      </c>
      <c r="V24">
        <v>1</v>
      </c>
      <c r="W24" s="8">
        <v>2</v>
      </c>
      <c r="X24">
        <v>1</v>
      </c>
      <c r="Y24">
        <v>1</v>
      </c>
      <c r="Z24">
        <v>1</v>
      </c>
      <c r="AA24" s="8">
        <v>1</v>
      </c>
      <c r="AB24">
        <v>1</v>
      </c>
      <c r="AC24">
        <v>2</v>
      </c>
      <c r="AD24">
        <v>1</v>
      </c>
      <c r="AE24" s="5">
        <v>2</v>
      </c>
      <c r="AF24" s="15">
        <f t="shared" si="19"/>
        <v>1.5</v>
      </c>
      <c r="AG24" s="15">
        <f t="shared" si="20"/>
        <v>1</v>
      </c>
      <c r="AH24" s="5">
        <f t="shared" si="21"/>
        <v>1.5</v>
      </c>
      <c r="AI24">
        <v>2</v>
      </c>
      <c r="AJ24">
        <v>1</v>
      </c>
      <c r="AK24">
        <v>1</v>
      </c>
      <c r="AL24" s="8">
        <v>2</v>
      </c>
      <c r="AM24">
        <v>1</v>
      </c>
      <c r="AN24">
        <v>2</v>
      </c>
      <c r="AO24">
        <v>2</v>
      </c>
      <c r="AP24" s="8">
        <v>-1</v>
      </c>
      <c r="AQ24">
        <v>1</v>
      </c>
      <c r="AR24">
        <v>2</v>
      </c>
      <c r="AS24">
        <v>1</v>
      </c>
      <c r="AT24" s="5">
        <v>1</v>
      </c>
      <c r="AU24" s="15">
        <f t="shared" si="22"/>
        <v>1.5</v>
      </c>
      <c r="AV24" s="15">
        <f t="shared" si="23"/>
        <v>1</v>
      </c>
      <c r="AW24" s="5">
        <f t="shared" si="24"/>
        <v>1.25</v>
      </c>
      <c r="AX24">
        <v>1</v>
      </c>
      <c r="AY24">
        <v>1</v>
      </c>
      <c r="AZ24">
        <v>1</v>
      </c>
      <c r="BA24" s="8">
        <v>2</v>
      </c>
      <c r="BB24">
        <v>1</v>
      </c>
      <c r="BC24">
        <v>2</v>
      </c>
      <c r="BD24">
        <v>1</v>
      </c>
      <c r="BE24" s="8">
        <v>1</v>
      </c>
      <c r="BF24">
        <v>2</v>
      </c>
      <c r="BG24">
        <v>2</v>
      </c>
      <c r="BH24">
        <v>1</v>
      </c>
      <c r="BI24" s="5">
        <v>2</v>
      </c>
      <c r="BJ24" s="15">
        <f t="shared" si="25"/>
        <v>1.25</v>
      </c>
      <c r="BK24" s="15">
        <f t="shared" si="26"/>
        <v>1.25</v>
      </c>
      <c r="BL24" s="5">
        <f t="shared" si="27"/>
        <v>1.75</v>
      </c>
      <c r="BO24">
        <f t="shared" si="28"/>
        <v>1.25</v>
      </c>
      <c r="BP24">
        <f t="shared" si="29"/>
        <v>1.5</v>
      </c>
      <c r="BQ24">
        <f t="shared" si="0"/>
        <v>-0.5</v>
      </c>
      <c r="BR24">
        <f t="shared" si="1"/>
        <v>1</v>
      </c>
      <c r="BS24">
        <f t="shared" si="2"/>
        <v>0.75</v>
      </c>
      <c r="BT24">
        <f t="shared" si="3"/>
        <v>1.25</v>
      </c>
      <c r="BV24">
        <f t="shared" si="4"/>
        <v>1.5</v>
      </c>
      <c r="BW24">
        <f t="shared" si="5"/>
        <v>1.25</v>
      </c>
      <c r="BX24">
        <f t="shared" si="6"/>
        <v>1</v>
      </c>
      <c r="BY24">
        <f t="shared" si="7"/>
        <v>1.25</v>
      </c>
      <c r="BZ24">
        <f t="shared" si="8"/>
        <v>1.5</v>
      </c>
      <c r="CA24">
        <f t="shared" si="9"/>
        <v>1.75</v>
      </c>
      <c r="CC24">
        <f t="shared" si="10"/>
        <v>1.375</v>
      </c>
      <c r="CD24">
        <f t="shared" si="11"/>
        <v>1.375</v>
      </c>
      <c r="CE24">
        <f t="shared" si="12"/>
        <v>0.25</v>
      </c>
      <c r="CF24">
        <f t="shared" si="13"/>
        <v>1.125</v>
      </c>
      <c r="CG24">
        <f t="shared" si="14"/>
        <v>1.125</v>
      </c>
      <c r="CH24">
        <f t="shared" si="15"/>
        <v>1.5</v>
      </c>
    </row>
    <row r="25" spans="1:86" x14ac:dyDescent="0.2">
      <c r="A25">
        <v>23</v>
      </c>
      <c r="B25" s="8">
        <v>89</v>
      </c>
      <c r="C25" s="13">
        <v>0</v>
      </c>
      <c r="D25" s="18">
        <v>0.09</v>
      </c>
      <c r="E25">
        <v>-1</v>
      </c>
      <c r="F25">
        <v>1</v>
      </c>
      <c r="G25">
        <v>-1</v>
      </c>
      <c r="H25" s="8">
        <v>1</v>
      </c>
      <c r="I25">
        <v>1</v>
      </c>
      <c r="J25">
        <v>2</v>
      </c>
      <c r="K25">
        <v>-2</v>
      </c>
      <c r="L25" s="8">
        <v>-1</v>
      </c>
      <c r="M25">
        <v>-1</v>
      </c>
      <c r="N25">
        <v>2</v>
      </c>
      <c r="O25">
        <v>3</v>
      </c>
      <c r="P25" s="5">
        <v>1</v>
      </c>
      <c r="Q25" s="15">
        <f t="shared" si="16"/>
        <v>0</v>
      </c>
      <c r="R25" s="15">
        <f t="shared" si="17"/>
        <v>0</v>
      </c>
      <c r="S25" s="5">
        <f t="shared" si="18"/>
        <v>1.25</v>
      </c>
      <c r="T25">
        <v>1</v>
      </c>
      <c r="U25">
        <v>2</v>
      </c>
      <c r="V25">
        <v>2</v>
      </c>
      <c r="W25" s="8">
        <v>2</v>
      </c>
      <c r="X25">
        <v>2</v>
      </c>
      <c r="Y25">
        <v>2</v>
      </c>
      <c r="Z25">
        <v>1</v>
      </c>
      <c r="AA25" s="8">
        <v>2</v>
      </c>
      <c r="AB25">
        <v>1</v>
      </c>
      <c r="AC25">
        <v>1</v>
      </c>
      <c r="AD25">
        <v>2</v>
      </c>
      <c r="AE25" s="5">
        <v>2</v>
      </c>
      <c r="AF25" s="15">
        <f t="shared" si="19"/>
        <v>1.75</v>
      </c>
      <c r="AG25" s="15">
        <f t="shared" si="20"/>
        <v>1.75</v>
      </c>
      <c r="AH25" s="5">
        <f t="shared" si="21"/>
        <v>1.5</v>
      </c>
      <c r="AI25">
        <v>2</v>
      </c>
      <c r="AJ25">
        <v>3</v>
      </c>
      <c r="AK25">
        <v>2</v>
      </c>
      <c r="AL25" s="8">
        <v>3</v>
      </c>
      <c r="AM25">
        <v>3</v>
      </c>
      <c r="AN25">
        <v>3</v>
      </c>
      <c r="AO25">
        <v>3</v>
      </c>
      <c r="AP25" s="8">
        <v>3</v>
      </c>
      <c r="AQ25">
        <v>3</v>
      </c>
      <c r="AR25">
        <v>2</v>
      </c>
      <c r="AS25">
        <v>3</v>
      </c>
      <c r="AT25" s="5">
        <v>3</v>
      </c>
      <c r="AU25" s="15">
        <f t="shared" si="22"/>
        <v>2.5</v>
      </c>
      <c r="AV25" s="15">
        <f t="shared" si="23"/>
        <v>3</v>
      </c>
      <c r="AW25" s="5">
        <f t="shared" si="24"/>
        <v>2.75</v>
      </c>
      <c r="AX25">
        <v>3</v>
      </c>
      <c r="AY25">
        <v>3</v>
      </c>
      <c r="AZ25">
        <v>2</v>
      </c>
      <c r="BA25" s="8">
        <v>2</v>
      </c>
      <c r="BB25">
        <v>3</v>
      </c>
      <c r="BC25">
        <v>3</v>
      </c>
      <c r="BD25">
        <v>3</v>
      </c>
      <c r="BE25" s="8">
        <v>2</v>
      </c>
      <c r="BF25">
        <v>2</v>
      </c>
      <c r="BG25">
        <v>2</v>
      </c>
      <c r="BH25">
        <v>2</v>
      </c>
      <c r="BI25" s="5">
        <v>2</v>
      </c>
      <c r="BJ25" s="15">
        <f t="shared" si="25"/>
        <v>2.5</v>
      </c>
      <c r="BK25" s="15">
        <f t="shared" si="26"/>
        <v>2.75</v>
      </c>
      <c r="BL25" s="5">
        <f t="shared" si="27"/>
        <v>2</v>
      </c>
      <c r="BO25">
        <f t="shared" si="28"/>
        <v>0</v>
      </c>
      <c r="BP25">
        <f t="shared" si="29"/>
        <v>2.5</v>
      </c>
      <c r="BQ25">
        <f t="shared" si="0"/>
        <v>0</v>
      </c>
      <c r="BR25">
        <f t="shared" si="1"/>
        <v>3</v>
      </c>
      <c r="BS25">
        <f t="shared" si="2"/>
        <v>1.25</v>
      </c>
      <c r="BT25">
        <f t="shared" si="3"/>
        <v>2.75</v>
      </c>
      <c r="BV25">
        <f t="shared" si="4"/>
        <v>1.75</v>
      </c>
      <c r="BW25">
        <f t="shared" si="5"/>
        <v>2.5</v>
      </c>
      <c r="BX25">
        <f t="shared" si="6"/>
        <v>1.75</v>
      </c>
      <c r="BY25">
        <f t="shared" si="7"/>
        <v>2.75</v>
      </c>
      <c r="BZ25">
        <f t="shared" si="8"/>
        <v>1.5</v>
      </c>
      <c r="CA25">
        <f t="shared" si="9"/>
        <v>2</v>
      </c>
      <c r="CC25">
        <f t="shared" si="10"/>
        <v>0.875</v>
      </c>
      <c r="CD25">
        <f t="shared" si="11"/>
        <v>2.5</v>
      </c>
      <c r="CE25">
        <f t="shared" si="12"/>
        <v>0.875</v>
      </c>
      <c r="CF25">
        <f t="shared" si="13"/>
        <v>2.875</v>
      </c>
      <c r="CG25">
        <f t="shared" si="14"/>
        <v>1.375</v>
      </c>
      <c r="CH25">
        <f t="shared" si="15"/>
        <v>2.375</v>
      </c>
    </row>
    <row r="26" spans="1:86" x14ac:dyDescent="0.2">
      <c r="A26">
        <v>24</v>
      </c>
      <c r="B26" s="8">
        <v>95</v>
      </c>
      <c r="C26" s="14">
        <v>1</v>
      </c>
      <c r="D26" s="17">
        <v>0.72</v>
      </c>
      <c r="E26">
        <v>1</v>
      </c>
      <c r="F26">
        <v>1</v>
      </c>
      <c r="G26">
        <v>1</v>
      </c>
      <c r="H26" s="8">
        <v>1</v>
      </c>
      <c r="I26">
        <v>1</v>
      </c>
      <c r="J26">
        <v>1</v>
      </c>
      <c r="K26">
        <v>-1</v>
      </c>
      <c r="L26" s="8">
        <v>1</v>
      </c>
      <c r="M26">
        <v>-1</v>
      </c>
      <c r="N26">
        <v>1</v>
      </c>
      <c r="O26">
        <v>1</v>
      </c>
      <c r="P26" s="5">
        <v>1</v>
      </c>
      <c r="Q26" s="15">
        <f t="shared" si="16"/>
        <v>1</v>
      </c>
      <c r="R26" s="15">
        <f t="shared" si="17"/>
        <v>0.5</v>
      </c>
      <c r="S26" s="5">
        <f t="shared" si="18"/>
        <v>0.5</v>
      </c>
      <c r="T26">
        <v>1</v>
      </c>
      <c r="U26">
        <v>1</v>
      </c>
      <c r="V26">
        <v>1</v>
      </c>
      <c r="W26" s="8">
        <v>1</v>
      </c>
      <c r="X26">
        <v>2</v>
      </c>
      <c r="Y26">
        <v>2</v>
      </c>
      <c r="Z26">
        <v>1</v>
      </c>
      <c r="AA26" s="8">
        <v>1</v>
      </c>
      <c r="AB26">
        <v>1</v>
      </c>
      <c r="AC26">
        <v>1</v>
      </c>
      <c r="AD26">
        <v>1</v>
      </c>
      <c r="AE26" s="5">
        <v>1</v>
      </c>
      <c r="AF26" s="15">
        <f t="shared" si="19"/>
        <v>1</v>
      </c>
      <c r="AG26" s="15">
        <f t="shared" si="20"/>
        <v>1.5</v>
      </c>
      <c r="AH26" s="5">
        <f t="shared" si="21"/>
        <v>1</v>
      </c>
      <c r="AI26">
        <v>1</v>
      </c>
      <c r="AJ26">
        <v>2</v>
      </c>
      <c r="AK26">
        <v>1</v>
      </c>
      <c r="AL26" s="8">
        <v>1</v>
      </c>
      <c r="AM26">
        <v>2</v>
      </c>
      <c r="AN26">
        <v>2</v>
      </c>
      <c r="AO26">
        <v>3</v>
      </c>
      <c r="AP26" s="8">
        <v>2</v>
      </c>
      <c r="AQ26">
        <v>3</v>
      </c>
      <c r="AR26">
        <v>2</v>
      </c>
      <c r="AS26">
        <v>2</v>
      </c>
      <c r="AT26" s="5">
        <v>2</v>
      </c>
      <c r="AU26" s="15">
        <f t="shared" si="22"/>
        <v>1.25</v>
      </c>
      <c r="AV26" s="15">
        <f t="shared" si="23"/>
        <v>2.25</v>
      </c>
      <c r="AW26" s="5">
        <f t="shared" si="24"/>
        <v>2.25</v>
      </c>
      <c r="AX26">
        <v>1</v>
      </c>
      <c r="AY26">
        <v>2</v>
      </c>
      <c r="AZ26">
        <v>1</v>
      </c>
      <c r="BA26" s="8">
        <v>1</v>
      </c>
      <c r="BB26">
        <v>3</v>
      </c>
      <c r="BC26">
        <v>3</v>
      </c>
      <c r="BD26">
        <v>2</v>
      </c>
      <c r="BE26" s="8">
        <v>2</v>
      </c>
      <c r="BF26">
        <v>2</v>
      </c>
      <c r="BG26">
        <v>2</v>
      </c>
      <c r="BH26">
        <v>2</v>
      </c>
      <c r="BI26" s="5">
        <v>2</v>
      </c>
      <c r="BJ26" s="15">
        <f t="shared" si="25"/>
        <v>1.25</v>
      </c>
      <c r="BK26" s="15">
        <f t="shared" si="26"/>
        <v>2.5</v>
      </c>
      <c r="BL26" s="5">
        <f t="shared" si="27"/>
        <v>2</v>
      </c>
      <c r="BO26">
        <f t="shared" si="28"/>
        <v>1</v>
      </c>
      <c r="BP26">
        <f t="shared" si="29"/>
        <v>1.25</v>
      </c>
      <c r="BQ26">
        <f t="shared" si="0"/>
        <v>0.5</v>
      </c>
      <c r="BR26">
        <f t="shared" si="1"/>
        <v>2.25</v>
      </c>
      <c r="BS26">
        <f t="shared" si="2"/>
        <v>0.5</v>
      </c>
      <c r="BT26">
        <f t="shared" si="3"/>
        <v>2.25</v>
      </c>
      <c r="BV26">
        <f t="shared" si="4"/>
        <v>1</v>
      </c>
      <c r="BW26">
        <f t="shared" si="5"/>
        <v>1.25</v>
      </c>
      <c r="BX26">
        <f t="shared" si="6"/>
        <v>1.5</v>
      </c>
      <c r="BY26">
        <f t="shared" si="7"/>
        <v>2.5</v>
      </c>
      <c r="BZ26">
        <f t="shared" si="8"/>
        <v>1</v>
      </c>
      <c r="CA26">
        <f t="shared" si="9"/>
        <v>2</v>
      </c>
      <c r="CC26">
        <f t="shared" si="10"/>
        <v>1</v>
      </c>
      <c r="CD26">
        <f t="shared" si="11"/>
        <v>1.25</v>
      </c>
      <c r="CE26">
        <f t="shared" si="12"/>
        <v>1</v>
      </c>
      <c r="CF26">
        <f t="shared" si="13"/>
        <v>2.375</v>
      </c>
      <c r="CG26">
        <f t="shared" si="14"/>
        <v>0.75</v>
      </c>
      <c r="CH26">
        <f t="shared" si="15"/>
        <v>2.125</v>
      </c>
    </row>
    <row r="27" spans="1:86" x14ac:dyDescent="0.2">
      <c r="A27">
        <v>25</v>
      </c>
      <c r="B27" s="8">
        <v>98</v>
      </c>
      <c r="C27" s="14">
        <v>1</v>
      </c>
      <c r="D27" s="17">
        <v>1</v>
      </c>
      <c r="E27">
        <v>1</v>
      </c>
      <c r="F27">
        <v>2</v>
      </c>
      <c r="G27">
        <v>2</v>
      </c>
      <c r="H27" s="8">
        <v>2</v>
      </c>
      <c r="I27">
        <v>2</v>
      </c>
      <c r="J27">
        <v>2</v>
      </c>
      <c r="K27">
        <v>1</v>
      </c>
      <c r="L27" s="8">
        <v>1</v>
      </c>
      <c r="M27">
        <v>1</v>
      </c>
      <c r="N27">
        <v>2</v>
      </c>
      <c r="O27">
        <v>2</v>
      </c>
      <c r="P27" s="5">
        <v>2</v>
      </c>
      <c r="Q27" s="15">
        <f t="shared" si="16"/>
        <v>1.75</v>
      </c>
      <c r="R27" s="15">
        <f t="shared" si="17"/>
        <v>1.5</v>
      </c>
      <c r="S27" s="5">
        <f t="shared" si="18"/>
        <v>1.75</v>
      </c>
      <c r="T27">
        <v>-1</v>
      </c>
      <c r="U27">
        <v>-1</v>
      </c>
      <c r="V27">
        <v>-1</v>
      </c>
      <c r="W27" s="8">
        <v>-1</v>
      </c>
      <c r="X27">
        <v>-1</v>
      </c>
      <c r="Y27">
        <v>-1</v>
      </c>
      <c r="Z27">
        <v>-1</v>
      </c>
      <c r="AA27" s="8">
        <v>-1</v>
      </c>
      <c r="AB27">
        <v>-2</v>
      </c>
      <c r="AC27">
        <v>1</v>
      </c>
      <c r="AD27">
        <v>-1</v>
      </c>
      <c r="AE27" s="5">
        <v>-1</v>
      </c>
      <c r="AF27" s="15">
        <f t="shared" si="19"/>
        <v>-1</v>
      </c>
      <c r="AG27" s="15">
        <f t="shared" si="20"/>
        <v>-1</v>
      </c>
      <c r="AH27" s="5">
        <f t="shared" si="21"/>
        <v>-0.75</v>
      </c>
      <c r="AI27">
        <v>2</v>
      </c>
      <c r="AJ27">
        <v>-1</v>
      </c>
      <c r="AK27">
        <v>2</v>
      </c>
      <c r="AL27" s="8">
        <v>2</v>
      </c>
      <c r="AM27">
        <v>1</v>
      </c>
      <c r="AN27">
        <v>-1</v>
      </c>
      <c r="AO27">
        <v>1</v>
      </c>
      <c r="AP27" s="8">
        <v>1</v>
      </c>
      <c r="AQ27">
        <v>-1</v>
      </c>
      <c r="AR27">
        <v>1</v>
      </c>
      <c r="AS27">
        <v>1</v>
      </c>
      <c r="AT27" s="5">
        <v>2</v>
      </c>
      <c r="AU27" s="15">
        <f t="shared" si="22"/>
        <v>1.25</v>
      </c>
      <c r="AV27" s="15">
        <f t="shared" si="23"/>
        <v>0.5</v>
      </c>
      <c r="AW27" s="5">
        <f t="shared" si="24"/>
        <v>0.75</v>
      </c>
      <c r="AX27">
        <v>-1</v>
      </c>
      <c r="AY27">
        <v>-1</v>
      </c>
      <c r="AZ27">
        <v>1</v>
      </c>
      <c r="BA27" s="8">
        <v>-1</v>
      </c>
      <c r="BB27">
        <v>1</v>
      </c>
      <c r="BC27">
        <v>1</v>
      </c>
      <c r="BD27">
        <v>-2</v>
      </c>
      <c r="BE27" s="8">
        <v>1</v>
      </c>
      <c r="BF27">
        <v>-1</v>
      </c>
      <c r="BG27">
        <v>1</v>
      </c>
      <c r="BH27">
        <v>1</v>
      </c>
      <c r="BI27" s="5">
        <v>1</v>
      </c>
      <c r="BJ27" s="15">
        <f t="shared" si="25"/>
        <v>-0.5</v>
      </c>
      <c r="BK27" s="15">
        <f t="shared" si="26"/>
        <v>0.25</v>
      </c>
      <c r="BL27" s="5">
        <f t="shared" si="27"/>
        <v>0.5</v>
      </c>
      <c r="BO27">
        <f t="shared" si="28"/>
        <v>1.75</v>
      </c>
      <c r="BP27">
        <f t="shared" si="29"/>
        <v>1.25</v>
      </c>
      <c r="BQ27">
        <f t="shared" si="0"/>
        <v>1.5</v>
      </c>
      <c r="BR27">
        <f t="shared" si="1"/>
        <v>0.5</v>
      </c>
      <c r="BS27">
        <f t="shared" si="2"/>
        <v>1.75</v>
      </c>
      <c r="BT27">
        <f t="shared" si="3"/>
        <v>0.75</v>
      </c>
      <c r="BV27">
        <f t="shared" si="4"/>
        <v>-1</v>
      </c>
      <c r="BW27">
        <f t="shared" si="5"/>
        <v>-0.5</v>
      </c>
      <c r="BX27">
        <f t="shared" si="6"/>
        <v>-1</v>
      </c>
      <c r="BY27">
        <f t="shared" si="7"/>
        <v>0.25</v>
      </c>
      <c r="BZ27">
        <f t="shared" si="8"/>
        <v>-0.75</v>
      </c>
      <c r="CA27">
        <f t="shared" si="9"/>
        <v>0.5</v>
      </c>
      <c r="CC27">
        <f t="shared" si="10"/>
        <v>0.375</v>
      </c>
      <c r="CD27">
        <f t="shared" si="11"/>
        <v>0.375</v>
      </c>
      <c r="CE27">
        <f t="shared" si="12"/>
        <v>0.25</v>
      </c>
      <c r="CF27">
        <f t="shared" si="13"/>
        <v>0.375</v>
      </c>
      <c r="CG27">
        <f t="shared" si="14"/>
        <v>0.5</v>
      </c>
      <c r="CH27">
        <f t="shared" si="15"/>
        <v>0.625</v>
      </c>
    </row>
    <row r="28" spans="1:86" x14ac:dyDescent="0.2">
      <c r="A28">
        <v>26</v>
      </c>
      <c r="B28" s="8">
        <v>106</v>
      </c>
      <c r="C28" s="14">
        <v>0.47</v>
      </c>
      <c r="D28" s="17">
        <v>0.72</v>
      </c>
      <c r="E28">
        <v>3</v>
      </c>
      <c r="F28">
        <v>3</v>
      </c>
      <c r="G28">
        <v>3</v>
      </c>
      <c r="H28" s="8">
        <v>3</v>
      </c>
      <c r="I28">
        <v>3</v>
      </c>
      <c r="J28">
        <v>3</v>
      </c>
      <c r="K28">
        <v>3</v>
      </c>
      <c r="L28" s="8">
        <v>3</v>
      </c>
      <c r="M28">
        <v>3</v>
      </c>
      <c r="N28">
        <v>3</v>
      </c>
      <c r="O28">
        <v>3</v>
      </c>
      <c r="P28" s="5">
        <v>3</v>
      </c>
      <c r="Q28" s="15">
        <f t="shared" si="16"/>
        <v>3</v>
      </c>
      <c r="R28" s="15">
        <f t="shared" si="17"/>
        <v>3</v>
      </c>
      <c r="S28" s="5">
        <f t="shared" si="18"/>
        <v>3</v>
      </c>
      <c r="T28">
        <v>3</v>
      </c>
      <c r="U28">
        <v>3</v>
      </c>
      <c r="V28">
        <v>3</v>
      </c>
      <c r="W28" s="8">
        <v>3</v>
      </c>
      <c r="X28">
        <v>3</v>
      </c>
      <c r="Y28">
        <v>3</v>
      </c>
      <c r="Z28">
        <v>3</v>
      </c>
      <c r="AA28" s="8">
        <v>3</v>
      </c>
      <c r="AB28">
        <v>3</v>
      </c>
      <c r="AC28">
        <v>3</v>
      </c>
      <c r="AD28">
        <v>3</v>
      </c>
      <c r="AE28" s="5">
        <v>3</v>
      </c>
      <c r="AF28" s="15">
        <f t="shared" si="19"/>
        <v>3</v>
      </c>
      <c r="AG28" s="15">
        <f t="shared" si="20"/>
        <v>3</v>
      </c>
      <c r="AH28" s="5">
        <f t="shared" si="21"/>
        <v>3</v>
      </c>
      <c r="AI28">
        <v>3</v>
      </c>
      <c r="AJ28">
        <v>3</v>
      </c>
      <c r="AK28">
        <v>3</v>
      </c>
      <c r="AL28" s="8">
        <v>3</v>
      </c>
      <c r="AM28">
        <v>3</v>
      </c>
      <c r="AN28">
        <v>3</v>
      </c>
      <c r="AO28">
        <v>3</v>
      </c>
      <c r="AP28" s="8">
        <v>3</v>
      </c>
      <c r="AQ28">
        <v>3</v>
      </c>
      <c r="AR28">
        <v>3</v>
      </c>
      <c r="AS28">
        <v>3</v>
      </c>
      <c r="AT28" s="5">
        <v>3</v>
      </c>
      <c r="AU28" s="15">
        <f t="shared" si="22"/>
        <v>3</v>
      </c>
      <c r="AV28" s="15">
        <f t="shared" si="23"/>
        <v>3</v>
      </c>
      <c r="AW28" s="5">
        <f t="shared" si="24"/>
        <v>3</v>
      </c>
      <c r="AX28">
        <v>3</v>
      </c>
      <c r="AY28">
        <v>3</v>
      </c>
      <c r="AZ28">
        <v>3</v>
      </c>
      <c r="BA28" s="8">
        <v>3</v>
      </c>
      <c r="BB28">
        <v>3</v>
      </c>
      <c r="BC28">
        <v>3</v>
      </c>
      <c r="BD28">
        <v>3</v>
      </c>
      <c r="BE28" s="8">
        <v>3</v>
      </c>
      <c r="BF28">
        <v>3</v>
      </c>
      <c r="BG28">
        <v>3</v>
      </c>
      <c r="BH28">
        <v>3</v>
      </c>
      <c r="BI28" s="5">
        <v>3</v>
      </c>
      <c r="BJ28" s="15">
        <f t="shared" si="25"/>
        <v>3</v>
      </c>
      <c r="BK28" s="15">
        <f t="shared" si="26"/>
        <v>3</v>
      </c>
      <c r="BL28" s="5">
        <f t="shared" si="27"/>
        <v>3</v>
      </c>
      <c r="BO28">
        <f t="shared" si="28"/>
        <v>3</v>
      </c>
      <c r="BP28">
        <f t="shared" si="29"/>
        <v>3</v>
      </c>
      <c r="BQ28">
        <f t="shared" si="0"/>
        <v>3</v>
      </c>
      <c r="BR28">
        <f t="shared" si="1"/>
        <v>3</v>
      </c>
      <c r="BS28">
        <f t="shared" si="2"/>
        <v>3</v>
      </c>
      <c r="BT28">
        <f t="shared" si="3"/>
        <v>3</v>
      </c>
      <c r="BV28">
        <f t="shared" si="4"/>
        <v>3</v>
      </c>
      <c r="BW28">
        <f t="shared" si="5"/>
        <v>3</v>
      </c>
      <c r="BX28">
        <f t="shared" si="6"/>
        <v>3</v>
      </c>
      <c r="BY28">
        <f t="shared" si="7"/>
        <v>3</v>
      </c>
      <c r="BZ28">
        <f t="shared" si="8"/>
        <v>3</v>
      </c>
      <c r="CA28">
        <f t="shared" si="9"/>
        <v>3</v>
      </c>
      <c r="CC28">
        <f t="shared" si="10"/>
        <v>3</v>
      </c>
      <c r="CD28">
        <f t="shared" si="11"/>
        <v>3</v>
      </c>
      <c r="CE28">
        <f t="shared" si="12"/>
        <v>3</v>
      </c>
      <c r="CF28">
        <f t="shared" si="13"/>
        <v>3</v>
      </c>
      <c r="CG28">
        <f t="shared" si="14"/>
        <v>3</v>
      </c>
      <c r="CH28">
        <f t="shared" si="15"/>
        <v>3</v>
      </c>
    </row>
    <row r="29" spans="1:86" x14ac:dyDescent="0.2">
      <c r="A29">
        <v>27</v>
      </c>
      <c r="B29" s="8">
        <v>116</v>
      </c>
      <c r="C29" s="14">
        <v>1</v>
      </c>
      <c r="D29" s="17">
        <v>0.72</v>
      </c>
      <c r="E29">
        <v>2</v>
      </c>
      <c r="F29">
        <v>-1</v>
      </c>
      <c r="G29">
        <v>1</v>
      </c>
      <c r="H29" s="8">
        <v>2</v>
      </c>
      <c r="I29">
        <v>0</v>
      </c>
      <c r="J29">
        <v>0</v>
      </c>
      <c r="K29">
        <v>1</v>
      </c>
      <c r="L29" s="8">
        <v>-1</v>
      </c>
      <c r="M29">
        <v>-1</v>
      </c>
      <c r="N29">
        <v>0</v>
      </c>
      <c r="O29">
        <v>1</v>
      </c>
      <c r="P29" s="5">
        <v>0</v>
      </c>
      <c r="Q29" s="15">
        <f t="shared" si="16"/>
        <v>1</v>
      </c>
      <c r="R29" s="15">
        <f t="shared" si="17"/>
        <v>0</v>
      </c>
      <c r="S29" s="5">
        <f t="shared" si="18"/>
        <v>0</v>
      </c>
      <c r="T29">
        <v>1</v>
      </c>
      <c r="U29">
        <v>-1</v>
      </c>
      <c r="V29">
        <v>0</v>
      </c>
      <c r="W29" s="8">
        <v>1</v>
      </c>
      <c r="X29">
        <v>-2</v>
      </c>
      <c r="Y29">
        <v>-1</v>
      </c>
      <c r="Z29">
        <v>-1</v>
      </c>
      <c r="AA29" s="8">
        <v>-1</v>
      </c>
      <c r="AB29">
        <v>-2</v>
      </c>
      <c r="AC29">
        <v>1</v>
      </c>
      <c r="AD29">
        <v>1</v>
      </c>
      <c r="AE29" s="5">
        <v>1</v>
      </c>
      <c r="AF29" s="15">
        <f t="shared" si="19"/>
        <v>0.25</v>
      </c>
      <c r="AG29" s="15">
        <f t="shared" si="20"/>
        <v>-1.25</v>
      </c>
      <c r="AH29" s="5">
        <f t="shared" si="21"/>
        <v>0.25</v>
      </c>
      <c r="AI29">
        <v>2</v>
      </c>
      <c r="AJ29">
        <v>3</v>
      </c>
      <c r="AK29">
        <v>1</v>
      </c>
      <c r="AL29" s="8">
        <v>2</v>
      </c>
      <c r="AM29">
        <v>2</v>
      </c>
      <c r="AN29">
        <v>3</v>
      </c>
      <c r="AO29">
        <v>2</v>
      </c>
      <c r="AP29" s="8">
        <v>1</v>
      </c>
      <c r="AQ29">
        <v>2</v>
      </c>
      <c r="AR29">
        <v>2</v>
      </c>
      <c r="AS29">
        <v>2</v>
      </c>
      <c r="AT29" s="5">
        <v>2</v>
      </c>
      <c r="AU29" s="15">
        <f t="shared" si="22"/>
        <v>2</v>
      </c>
      <c r="AV29" s="15">
        <f t="shared" si="23"/>
        <v>2</v>
      </c>
      <c r="AW29" s="5">
        <f t="shared" si="24"/>
        <v>2</v>
      </c>
      <c r="AX29">
        <v>2</v>
      </c>
      <c r="AY29">
        <v>2</v>
      </c>
      <c r="AZ29">
        <v>1</v>
      </c>
      <c r="BA29" s="8">
        <v>3</v>
      </c>
      <c r="BB29">
        <v>2</v>
      </c>
      <c r="BC29">
        <v>3</v>
      </c>
      <c r="BD29">
        <v>2</v>
      </c>
      <c r="BE29" s="8">
        <v>0</v>
      </c>
      <c r="BF29">
        <v>1</v>
      </c>
      <c r="BG29">
        <v>1</v>
      </c>
      <c r="BH29">
        <v>2</v>
      </c>
      <c r="BI29" s="5">
        <v>1</v>
      </c>
      <c r="BJ29" s="15">
        <f t="shared" si="25"/>
        <v>2</v>
      </c>
      <c r="BK29" s="15">
        <f t="shared" si="26"/>
        <v>1.75</v>
      </c>
      <c r="BL29" s="5">
        <f t="shared" si="27"/>
        <v>1.25</v>
      </c>
      <c r="BO29">
        <f t="shared" si="28"/>
        <v>1</v>
      </c>
      <c r="BP29">
        <f t="shared" si="29"/>
        <v>2</v>
      </c>
      <c r="BQ29">
        <f t="shared" si="0"/>
        <v>0</v>
      </c>
      <c r="BR29">
        <f t="shared" si="1"/>
        <v>2</v>
      </c>
      <c r="BS29">
        <f t="shared" si="2"/>
        <v>0</v>
      </c>
      <c r="BT29">
        <f t="shared" si="3"/>
        <v>2</v>
      </c>
      <c r="BV29">
        <f t="shared" si="4"/>
        <v>0.25</v>
      </c>
      <c r="BW29">
        <f t="shared" si="5"/>
        <v>2</v>
      </c>
      <c r="BX29">
        <f t="shared" si="6"/>
        <v>-1.25</v>
      </c>
      <c r="BY29">
        <f t="shared" si="7"/>
        <v>1.75</v>
      </c>
      <c r="BZ29">
        <f t="shared" si="8"/>
        <v>0.25</v>
      </c>
      <c r="CA29">
        <f t="shared" si="9"/>
        <v>1.25</v>
      </c>
      <c r="CC29">
        <f t="shared" si="10"/>
        <v>0.625</v>
      </c>
      <c r="CD29">
        <f t="shared" si="11"/>
        <v>2</v>
      </c>
      <c r="CE29">
        <f t="shared" si="12"/>
        <v>-0.625</v>
      </c>
      <c r="CF29">
        <f t="shared" si="13"/>
        <v>1.875</v>
      </c>
      <c r="CG29">
        <f t="shared" si="14"/>
        <v>0.125</v>
      </c>
      <c r="CH29">
        <f t="shared" si="15"/>
        <v>1.625</v>
      </c>
    </row>
    <row r="30" spans="1:86" x14ac:dyDescent="0.2">
      <c r="A30">
        <v>28</v>
      </c>
      <c r="B30" s="8">
        <v>117</v>
      </c>
      <c r="C30" s="13">
        <v>0.43</v>
      </c>
      <c r="D30" s="18">
        <v>0.12</v>
      </c>
      <c r="E30">
        <v>1</v>
      </c>
      <c r="F30">
        <v>3</v>
      </c>
      <c r="G30">
        <v>1</v>
      </c>
      <c r="H30" s="8">
        <v>2</v>
      </c>
      <c r="I30">
        <v>3</v>
      </c>
      <c r="J30">
        <v>3</v>
      </c>
      <c r="K30">
        <v>3</v>
      </c>
      <c r="L30" s="8">
        <v>0</v>
      </c>
      <c r="M30">
        <v>1</v>
      </c>
      <c r="N30">
        <v>1</v>
      </c>
      <c r="O30">
        <v>1</v>
      </c>
      <c r="P30" s="5">
        <v>2</v>
      </c>
      <c r="Q30" s="15">
        <f t="shared" si="16"/>
        <v>1.75</v>
      </c>
      <c r="R30" s="15">
        <f t="shared" si="17"/>
        <v>2.25</v>
      </c>
      <c r="S30" s="5">
        <f t="shared" si="18"/>
        <v>1.25</v>
      </c>
      <c r="T30">
        <v>0</v>
      </c>
      <c r="U30">
        <v>1</v>
      </c>
      <c r="V30">
        <v>0</v>
      </c>
      <c r="W30" s="8">
        <v>1</v>
      </c>
      <c r="X30">
        <v>2</v>
      </c>
      <c r="Y30">
        <v>2</v>
      </c>
      <c r="Z30">
        <v>1</v>
      </c>
      <c r="AA30" s="8">
        <v>0</v>
      </c>
      <c r="AB30">
        <v>1</v>
      </c>
      <c r="AC30">
        <v>1</v>
      </c>
      <c r="AD30">
        <v>1</v>
      </c>
      <c r="AE30" s="5">
        <v>2</v>
      </c>
      <c r="AF30" s="15">
        <f t="shared" si="19"/>
        <v>0.5</v>
      </c>
      <c r="AG30" s="15">
        <f t="shared" si="20"/>
        <v>1.25</v>
      </c>
      <c r="AH30" s="5">
        <f t="shared" si="21"/>
        <v>1.25</v>
      </c>
      <c r="AI30">
        <v>0</v>
      </c>
      <c r="AJ30">
        <v>1</v>
      </c>
      <c r="AK30">
        <v>0</v>
      </c>
      <c r="AL30" s="8">
        <v>1</v>
      </c>
      <c r="AM30">
        <v>1</v>
      </c>
      <c r="AN30">
        <v>1</v>
      </c>
      <c r="AO30">
        <v>0</v>
      </c>
      <c r="AP30" s="8">
        <v>0</v>
      </c>
      <c r="AQ30">
        <v>-1</v>
      </c>
      <c r="AR30">
        <v>1</v>
      </c>
      <c r="AS30">
        <v>0</v>
      </c>
      <c r="AT30" s="5">
        <v>-1</v>
      </c>
      <c r="AU30" s="15">
        <f t="shared" si="22"/>
        <v>0.5</v>
      </c>
      <c r="AV30" s="15">
        <f t="shared" si="23"/>
        <v>0.5</v>
      </c>
      <c r="AW30" s="5">
        <f t="shared" si="24"/>
        <v>-0.25</v>
      </c>
      <c r="AX30">
        <v>0</v>
      </c>
      <c r="AY30">
        <v>1</v>
      </c>
      <c r="AZ30">
        <v>0</v>
      </c>
      <c r="BA30" s="8">
        <v>1</v>
      </c>
      <c r="BB30">
        <v>1</v>
      </c>
      <c r="BC30">
        <v>1</v>
      </c>
      <c r="BD30">
        <v>0</v>
      </c>
      <c r="BE30" s="8">
        <v>-1</v>
      </c>
      <c r="BF30">
        <v>-1</v>
      </c>
      <c r="BG30">
        <v>1</v>
      </c>
      <c r="BH30">
        <v>0</v>
      </c>
      <c r="BI30" s="5">
        <v>-1</v>
      </c>
      <c r="BJ30" s="15">
        <f t="shared" si="25"/>
        <v>0.5</v>
      </c>
      <c r="BK30" s="15">
        <f t="shared" si="26"/>
        <v>0.25</v>
      </c>
      <c r="BL30" s="5">
        <f t="shared" si="27"/>
        <v>-0.25</v>
      </c>
      <c r="BO30">
        <f t="shared" si="28"/>
        <v>1.75</v>
      </c>
      <c r="BP30">
        <f t="shared" si="29"/>
        <v>0.5</v>
      </c>
      <c r="BQ30">
        <f t="shared" si="0"/>
        <v>2.25</v>
      </c>
      <c r="BR30">
        <f t="shared" si="1"/>
        <v>0.5</v>
      </c>
      <c r="BS30">
        <f t="shared" si="2"/>
        <v>1.25</v>
      </c>
      <c r="BT30">
        <f t="shared" si="3"/>
        <v>-0.25</v>
      </c>
      <c r="BV30">
        <f t="shared" si="4"/>
        <v>0.5</v>
      </c>
      <c r="BW30">
        <f t="shared" si="5"/>
        <v>0.5</v>
      </c>
      <c r="BX30">
        <f t="shared" si="6"/>
        <v>1.25</v>
      </c>
      <c r="BY30">
        <f t="shared" si="7"/>
        <v>0.25</v>
      </c>
      <c r="BZ30">
        <f t="shared" si="8"/>
        <v>1.25</v>
      </c>
      <c r="CA30">
        <f t="shared" si="9"/>
        <v>-0.25</v>
      </c>
      <c r="CC30">
        <f t="shared" si="10"/>
        <v>1.125</v>
      </c>
      <c r="CD30">
        <f t="shared" si="11"/>
        <v>0.5</v>
      </c>
      <c r="CE30">
        <f t="shared" si="12"/>
        <v>1.75</v>
      </c>
      <c r="CF30">
        <f t="shared" si="13"/>
        <v>0.375</v>
      </c>
      <c r="CG30">
        <f t="shared" si="14"/>
        <v>1.25</v>
      </c>
      <c r="CH30">
        <f t="shared" si="15"/>
        <v>-0.25</v>
      </c>
    </row>
    <row r="31" spans="1:86" x14ac:dyDescent="0.2">
      <c r="A31">
        <v>30</v>
      </c>
      <c r="B31" s="8">
        <v>119</v>
      </c>
      <c r="C31" s="14">
        <v>0.47</v>
      </c>
      <c r="D31" s="18">
        <v>0.47</v>
      </c>
      <c r="E31">
        <v>-1</v>
      </c>
      <c r="F31">
        <v>-1</v>
      </c>
      <c r="G31">
        <v>-1</v>
      </c>
      <c r="H31" s="8">
        <v>1</v>
      </c>
      <c r="I31">
        <v>1</v>
      </c>
      <c r="J31">
        <v>1</v>
      </c>
      <c r="K31">
        <v>1</v>
      </c>
      <c r="L31" s="8">
        <v>1</v>
      </c>
      <c r="M31">
        <v>1</v>
      </c>
      <c r="N31">
        <v>2</v>
      </c>
      <c r="O31">
        <v>1</v>
      </c>
      <c r="P31" s="5">
        <v>1</v>
      </c>
      <c r="Q31" s="15">
        <f t="shared" si="16"/>
        <v>-0.5</v>
      </c>
      <c r="R31" s="15">
        <f t="shared" si="17"/>
        <v>1</v>
      </c>
      <c r="S31" s="5">
        <f t="shared" si="18"/>
        <v>1.25</v>
      </c>
      <c r="T31">
        <v>-1</v>
      </c>
      <c r="U31">
        <v>-1</v>
      </c>
      <c r="V31">
        <v>-2</v>
      </c>
      <c r="W31" s="8">
        <v>1</v>
      </c>
      <c r="X31">
        <v>-1</v>
      </c>
      <c r="Y31">
        <v>-2</v>
      </c>
      <c r="Z31">
        <v>-1</v>
      </c>
      <c r="AA31" s="8">
        <v>-1</v>
      </c>
      <c r="AB31">
        <v>-1</v>
      </c>
      <c r="AC31">
        <v>-1</v>
      </c>
      <c r="AD31">
        <v>0</v>
      </c>
      <c r="AE31" s="5">
        <v>-1</v>
      </c>
      <c r="AF31" s="15">
        <f t="shared" si="19"/>
        <v>-0.75</v>
      </c>
      <c r="AG31" s="15">
        <f t="shared" si="20"/>
        <v>-1.25</v>
      </c>
      <c r="AH31" s="5">
        <f t="shared" si="21"/>
        <v>-0.75</v>
      </c>
      <c r="AI31">
        <v>-1</v>
      </c>
      <c r="AJ31">
        <v>1</v>
      </c>
      <c r="AK31">
        <v>1</v>
      </c>
      <c r="AL31" s="8">
        <v>1</v>
      </c>
      <c r="AM31">
        <v>2</v>
      </c>
      <c r="AN31">
        <v>1</v>
      </c>
      <c r="AO31">
        <v>2</v>
      </c>
      <c r="AP31" s="8">
        <v>1</v>
      </c>
      <c r="AQ31">
        <v>1</v>
      </c>
      <c r="AR31">
        <v>1</v>
      </c>
      <c r="AS31">
        <v>1</v>
      </c>
      <c r="AT31" s="5">
        <v>2</v>
      </c>
      <c r="AU31" s="15">
        <f t="shared" si="22"/>
        <v>0.5</v>
      </c>
      <c r="AV31" s="15">
        <f t="shared" si="23"/>
        <v>1.5</v>
      </c>
      <c r="AW31" s="5">
        <f t="shared" si="24"/>
        <v>1.25</v>
      </c>
      <c r="AX31">
        <v>1</v>
      </c>
      <c r="AY31">
        <v>1</v>
      </c>
      <c r="AZ31">
        <v>-1</v>
      </c>
      <c r="BA31" s="8">
        <v>1</v>
      </c>
      <c r="BB31">
        <v>1</v>
      </c>
      <c r="BC31">
        <v>1</v>
      </c>
      <c r="BD31">
        <v>1</v>
      </c>
      <c r="BE31" s="8">
        <v>1</v>
      </c>
      <c r="BF31">
        <v>1</v>
      </c>
      <c r="BG31">
        <v>1</v>
      </c>
      <c r="BH31">
        <v>1</v>
      </c>
      <c r="BI31" s="5">
        <v>1</v>
      </c>
      <c r="BJ31" s="15">
        <f t="shared" si="25"/>
        <v>0.5</v>
      </c>
      <c r="BK31" s="15">
        <f t="shared" si="26"/>
        <v>1</v>
      </c>
      <c r="BL31" s="5">
        <f t="shared" si="27"/>
        <v>1</v>
      </c>
      <c r="BO31">
        <f t="shared" si="28"/>
        <v>-0.5</v>
      </c>
      <c r="BP31">
        <f t="shared" si="29"/>
        <v>0.5</v>
      </c>
      <c r="BQ31">
        <f t="shared" si="0"/>
        <v>1</v>
      </c>
      <c r="BR31">
        <f t="shared" si="1"/>
        <v>1.5</v>
      </c>
      <c r="BS31">
        <f t="shared" si="2"/>
        <v>1.25</v>
      </c>
      <c r="BT31">
        <f t="shared" si="3"/>
        <v>1.25</v>
      </c>
      <c r="BV31">
        <f t="shared" si="4"/>
        <v>-0.75</v>
      </c>
      <c r="BW31">
        <f t="shared" si="5"/>
        <v>0.5</v>
      </c>
      <c r="BX31">
        <f t="shared" si="6"/>
        <v>-1.25</v>
      </c>
      <c r="BY31">
        <f t="shared" si="7"/>
        <v>1</v>
      </c>
      <c r="BZ31">
        <f t="shared" si="8"/>
        <v>-0.75</v>
      </c>
      <c r="CA31">
        <f t="shared" si="9"/>
        <v>1</v>
      </c>
      <c r="CC31">
        <f t="shared" si="10"/>
        <v>-0.625</v>
      </c>
      <c r="CD31">
        <f t="shared" si="11"/>
        <v>0.5</v>
      </c>
      <c r="CE31">
        <f t="shared" si="12"/>
        <v>-0.125</v>
      </c>
      <c r="CF31">
        <f t="shared" si="13"/>
        <v>1.25</v>
      </c>
      <c r="CG31">
        <f t="shared" si="14"/>
        <v>0.25</v>
      </c>
      <c r="CH31">
        <f t="shared" si="15"/>
        <v>1.125</v>
      </c>
    </row>
    <row r="32" spans="1:86" x14ac:dyDescent="0.2">
      <c r="A32">
        <v>31</v>
      </c>
      <c r="B32" s="8">
        <v>121</v>
      </c>
      <c r="C32" s="13">
        <v>0</v>
      </c>
      <c r="D32" s="18">
        <v>-0.52</v>
      </c>
      <c r="E32">
        <v>-1</v>
      </c>
      <c r="F32">
        <v>1</v>
      </c>
      <c r="G32">
        <v>-1</v>
      </c>
      <c r="H32" s="8">
        <v>1</v>
      </c>
      <c r="I32">
        <v>1</v>
      </c>
      <c r="J32">
        <v>1</v>
      </c>
      <c r="K32">
        <v>1</v>
      </c>
      <c r="L32" s="8">
        <v>-1</v>
      </c>
      <c r="M32">
        <v>-2</v>
      </c>
      <c r="N32">
        <v>1</v>
      </c>
      <c r="O32">
        <v>1</v>
      </c>
      <c r="P32" s="5">
        <v>1</v>
      </c>
      <c r="Q32" s="15">
        <f t="shared" si="16"/>
        <v>0</v>
      </c>
      <c r="R32" s="15">
        <f t="shared" si="17"/>
        <v>0.5</v>
      </c>
      <c r="S32" s="5">
        <f t="shared" si="18"/>
        <v>0.25</v>
      </c>
      <c r="T32">
        <v>-1</v>
      </c>
      <c r="U32">
        <v>1</v>
      </c>
      <c r="V32">
        <v>0</v>
      </c>
      <c r="W32" s="8">
        <v>-1</v>
      </c>
      <c r="X32">
        <v>1</v>
      </c>
      <c r="Y32">
        <v>1</v>
      </c>
      <c r="Z32">
        <v>1</v>
      </c>
      <c r="AA32" s="8">
        <v>-1</v>
      </c>
      <c r="AB32">
        <v>-3</v>
      </c>
      <c r="AC32">
        <v>-1</v>
      </c>
      <c r="AD32">
        <v>-1</v>
      </c>
      <c r="AE32" s="5">
        <v>-1</v>
      </c>
      <c r="AF32" s="15">
        <f t="shared" si="19"/>
        <v>-0.25</v>
      </c>
      <c r="AG32" s="15">
        <f t="shared" si="20"/>
        <v>0.5</v>
      </c>
      <c r="AH32" s="5">
        <f t="shared" si="21"/>
        <v>-1.5</v>
      </c>
      <c r="AI32">
        <v>-1</v>
      </c>
      <c r="AJ32">
        <v>-2</v>
      </c>
      <c r="AK32">
        <v>-1</v>
      </c>
      <c r="AL32" s="8">
        <v>1</v>
      </c>
      <c r="AM32">
        <v>1</v>
      </c>
      <c r="AN32">
        <v>-1</v>
      </c>
      <c r="AO32">
        <v>-1</v>
      </c>
      <c r="AP32" s="8">
        <v>-1</v>
      </c>
      <c r="AQ32">
        <v>-2</v>
      </c>
      <c r="AR32">
        <v>-1</v>
      </c>
      <c r="AS32">
        <v>-1</v>
      </c>
      <c r="AT32" s="5">
        <v>-1</v>
      </c>
      <c r="AU32" s="15">
        <f t="shared" si="22"/>
        <v>-0.75</v>
      </c>
      <c r="AV32" s="15">
        <f t="shared" si="23"/>
        <v>-0.5</v>
      </c>
      <c r="AW32" s="5">
        <f t="shared" si="24"/>
        <v>-1.25</v>
      </c>
      <c r="AX32">
        <v>-1</v>
      </c>
      <c r="AY32">
        <v>1</v>
      </c>
      <c r="AZ32">
        <v>-1</v>
      </c>
      <c r="BA32" s="8">
        <v>1</v>
      </c>
      <c r="BB32">
        <v>1</v>
      </c>
      <c r="BC32">
        <v>1</v>
      </c>
      <c r="BD32">
        <v>1</v>
      </c>
      <c r="BE32" s="8">
        <v>-1</v>
      </c>
      <c r="BF32">
        <v>-1</v>
      </c>
      <c r="BG32">
        <v>1</v>
      </c>
      <c r="BH32">
        <v>-1</v>
      </c>
      <c r="BI32" s="5">
        <v>-1</v>
      </c>
      <c r="BJ32" s="15">
        <f t="shared" si="25"/>
        <v>0</v>
      </c>
      <c r="BK32" s="15">
        <f t="shared" si="26"/>
        <v>0.5</v>
      </c>
      <c r="BL32" s="5">
        <f t="shared" si="27"/>
        <v>-0.5</v>
      </c>
      <c r="BO32">
        <f t="shared" si="28"/>
        <v>0</v>
      </c>
      <c r="BP32">
        <f t="shared" si="29"/>
        <v>-0.75</v>
      </c>
      <c r="BQ32">
        <f t="shared" si="0"/>
        <v>0.5</v>
      </c>
      <c r="BR32">
        <f t="shared" si="1"/>
        <v>-0.5</v>
      </c>
      <c r="BS32">
        <f t="shared" si="2"/>
        <v>0.25</v>
      </c>
      <c r="BT32">
        <f t="shared" si="3"/>
        <v>-1.25</v>
      </c>
      <c r="BV32">
        <f t="shared" si="4"/>
        <v>-0.25</v>
      </c>
      <c r="BW32">
        <f t="shared" si="5"/>
        <v>0</v>
      </c>
      <c r="BX32">
        <f t="shared" si="6"/>
        <v>0.5</v>
      </c>
      <c r="BY32">
        <f t="shared" si="7"/>
        <v>0.5</v>
      </c>
      <c r="BZ32">
        <f t="shared" si="8"/>
        <v>-1.5</v>
      </c>
      <c r="CA32">
        <f t="shared" si="9"/>
        <v>-0.5</v>
      </c>
      <c r="CC32">
        <f t="shared" si="10"/>
        <v>-0.125</v>
      </c>
      <c r="CD32">
        <f t="shared" si="11"/>
        <v>-0.375</v>
      </c>
      <c r="CE32">
        <f t="shared" si="12"/>
        <v>0.5</v>
      </c>
      <c r="CF32">
        <f t="shared" si="13"/>
        <v>0</v>
      </c>
      <c r="CG32">
        <f t="shared" si="14"/>
        <v>-0.625</v>
      </c>
      <c r="CH32">
        <f t="shared" si="15"/>
        <v>-0.875</v>
      </c>
    </row>
    <row r="33" spans="1:89" x14ac:dyDescent="0.2">
      <c r="A33">
        <v>32</v>
      </c>
      <c r="B33" s="8">
        <v>123</v>
      </c>
      <c r="C33" s="14">
        <v>1</v>
      </c>
      <c r="D33" s="17">
        <v>0.72</v>
      </c>
      <c r="E33">
        <v>2</v>
      </c>
      <c r="F33">
        <v>3</v>
      </c>
      <c r="G33">
        <v>2</v>
      </c>
      <c r="H33" s="8">
        <v>2</v>
      </c>
      <c r="I33">
        <v>3</v>
      </c>
      <c r="J33">
        <v>3</v>
      </c>
      <c r="K33">
        <v>3</v>
      </c>
      <c r="L33" s="8">
        <v>3</v>
      </c>
      <c r="M33">
        <v>2</v>
      </c>
      <c r="N33">
        <v>3</v>
      </c>
      <c r="O33">
        <v>3</v>
      </c>
      <c r="P33" s="5">
        <v>3</v>
      </c>
      <c r="Q33" s="15">
        <f t="shared" si="16"/>
        <v>2.25</v>
      </c>
      <c r="R33" s="15">
        <f t="shared" si="17"/>
        <v>3</v>
      </c>
      <c r="S33" s="5">
        <f t="shared" si="18"/>
        <v>2.75</v>
      </c>
      <c r="T33">
        <v>2</v>
      </c>
      <c r="U33">
        <v>3</v>
      </c>
      <c r="V33">
        <v>2</v>
      </c>
      <c r="W33" s="8">
        <v>3</v>
      </c>
      <c r="X33">
        <v>3</v>
      </c>
      <c r="Y33">
        <v>3</v>
      </c>
      <c r="Z33">
        <v>3</v>
      </c>
      <c r="AA33" s="8">
        <v>3</v>
      </c>
      <c r="AB33">
        <v>3</v>
      </c>
      <c r="AC33">
        <v>3</v>
      </c>
      <c r="AD33">
        <v>3</v>
      </c>
      <c r="AE33" s="5">
        <v>3</v>
      </c>
      <c r="AF33" s="15">
        <f t="shared" si="19"/>
        <v>2.5</v>
      </c>
      <c r="AG33" s="15">
        <f t="shared" si="20"/>
        <v>3</v>
      </c>
      <c r="AH33" s="5">
        <f t="shared" si="21"/>
        <v>3</v>
      </c>
      <c r="AI33">
        <v>1</v>
      </c>
      <c r="AJ33">
        <v>2</v>
      </c>
      <c r="AK33">
        <v>1</v>
      </c>
      <c r="AL33" s="8">
        <v>1</v>
      </c>
      <c r="AM33">
        <v>3</v>
      </c>
      <c r="AN33">
        <v>3</v>
      </c>
      <c r="AO33">
        <v>3</v>
      </c>
      <c r="AP33" s="8">
        <v>3</v>
      </c>
      <c r="AQ33">
        <v>2</v>
      </c>
      <c r="AR33">
        <v>3</v>
      </c>
      <c r="AS33">
        <v>3</v>
      </c>
      <c r="AT33" s="5">
        <v>3</v>
      </c>
      <c r="AU33" s="15">
        <f t="shared" si="22"/>
        <v>1.25</v>
      </c>
      <c r="AV33" s="15">
        <f t="shared" si="23"/>
        <v>3</v>
      </c>
      <c r="AW33" s="5">
        <f t="shared" si="24"/>
        <v>2.75</v>
      </c>
      <c r="AX33">
        <v>2</v>
      </c>
      <c r="AY33">
        <v>3</v>
      </c>
      <c r="AZ33">
        <v>2</v>
      </c>
      <c r="BA33" s="8">
        <v>2</v>
      </c>
      <c r="BB33">
        <v>3</v>
      </c>
      <c r="BC33">
        <v>3</v>
      </c>
      <c r="BD33">
        <v>3</v>
      </c>
      <c r="BE33" s="8">
        <v>3</v>
      </c>
      <c r="BF33">
        <v>3</v>
      </c>
      <c r="BG33">
        <v>3</v>
      </c>
      <c r="BH33">
        <v>3</v>
      </c>
      <c r="BI33" s="5">
        <v>3</v>
      </c>
      <c r="BJ33" s="15">
        <f t="shared" si="25"/>
        <v>2.25</v>
      </c>
      <c r="BK33" s="15">
        <f t="shared" si="26"/>
        <v>3</v>
      </c>
      <c r="BL33" s="5">
        <f t="shared" si="27"/>
        <v>3</v>
      </c>
      <c r="BO33">
        <f t="shared" si="28"/>
        <v>2.25</v>
      </c>
      <c r="BP33">
        <f t="shared" si="29"/>
        <v>1.25</v>
      </c>
      <c r="BQ33">
        <f t="shared" si="0"/>
        <v>3</v>
      </c>
      <c r="BR33">
        <f t="shared" si="1"/>
        <v>3</v>
      </c>
      <c r="BS33">
        <f t="shared" si="2"/>
        <v>2.75</v>
      </c>
      <c r="BT33">
        <f t="shared" si="3"/>
        <v>2.75</v>
      </c>
      <c r="BV33">
        <f t="shared" si="4"/>
        <v>2.5</v>
      </c>
      <c r="BW33">
        <f t="shared" si="5"/>
        <v>2.25</v>
      </c>
      <c r="BX33">
        <f t="shared" si="6"/>
        <v>3</v>
      </c>
      <c r="BY33">
        <f t="shared" si="7"/>
        <v>3</v>
      </c>
      <c r="BZ33">
        <f t="shared" si="8"/>
        <v>3</v>
      </c>
      <c r="CA33">
        <f t="shared" si="9"/>
        <v>3</v>
      </c>
      <c r="CC33">
        <f t="shared" si="10"/>
        <v>2.375</v>
      </c>
      <c r="CD33">
        <f t="shared" si="11"/>
        <v>1.75</v>
      </c>
      <c r="CE33">
        <f t="shared" si="12"/>
        <v>3</v>
      </c>
      <c r="CF33">
        <f t="shared" si="13"/>
        <v>3</v>
      </c>
      <c r="CG33">
        <f t="shared" si="14"/>
        <v>2.875</v>
      </c>
      <c r="CH33">
        <f t="shared" si="15"/>
        <v>2.875</v>
      </c>
    </row>
    <row r="34" spans="1:89" x14ac:dyDescent="0.2">
      <c r="A34">
        <v>33</v>
      </c>
      <c r="B34" s="8">
        <v>125</v>
      </c>
      <c r="C34" s="13">
        <v>0</v>
      </c>
      <c r="D34" s="17">
        <v>0.72</v>
      </c>
      <c r="E34">
        <v>2</v>
      </c>
      <c r="F34">
        <v>2</v>
      </c>
      <c r="G34">
        <v>3</v>
      </c>
      <c r="H34" s="8">
        <v>1</v>
      </c>
      <c r="I34">
        <v>3</v>
      </c>
      <c r="J34">
        <v>3</v>
      </c>
      <c r="K34">
        <v>3</v>
      </c>
      <c r="L34" s="8">
        <v>2</v>
      </c>
      <c r="M34">
        <v>3</v>
      </c>
      <c r="N34">
        <v>3</v>
      </c>
      <c r="O34">
        <v>3</v>
      </c>
      <c r="P34" s="5">
        <v>3</v>
      </c>
      <c r="Q34" s="15">
        <f t="shared" si="16"/>
        <v>2</v>
      </c>
      <c r="R34" s="15">
        <f t="shared" si="17"/>
        <v>2.75</v>
      </c>
      <c r="S34" s="5">
        <f t="shared" si="18"/>
        <v>3</v>
      </c>
      <c r="T34">
        <v>2</v>
      </c>
      <c r="U34">
        <v>3</v>
      </c>
      <c r="V34">
        <v>3</v>
      </c>
      <c r="W34" s="8">
        <v>2</v>
      </c>
      <c r="X34">
        <v>1</v>
      </c>
      <c r="Y34">
        <v>1</v>
      </c>
      <c r="Z34">
        <v>1</v>
      </c>
      <c r="AA34" s="8">
        <v>1</v>
      </c>
      <c r="AB34">
        <v>1</v>
      </c>
      <c r="AC34">
        <v>2</v>
      </c>
      <c r="AD34">
        <v>1</v>
      </c>
      <c r="AE34" s="5">
        <v>1</v>
      </c>
      <c r="AF34" s="15">
        <f t="shared" si="19"/>
        <v>2.5</v>
      </c>
      <c r="AG34" s="15">
        <f t="shared" si="20"/>
        <v>1</v>
      </c>
      <c r="AH34" s="5">
        <f t="shared" si="21"/>
        <v>1.25</v>
      </c>
      <c r="AI34">
        <v>2</v>
      </c>
      <c r="AJ34">
        <v>3</v>
      </c>
      <c r="AK34">
        <v>3</v>
      </c>
      <c r="AL34" s="8">
        <v>3</v>
      </c>
      <c r="AM34">
        <v>3</v>
      </c>
      <c r="AN34">
        <v>3</v>
      </c>
      <c r="AO34">
        <v>3</v>
      </c>
      <c r="AP34" s="8">
        <v>3</v>
      </c>
      <c r="AQ34">
        <v>2</v>
      </c>
      <c r="AR34">
        <v>2</v>
      </c>
      <c r="AS34">
        <v>2</v>
      </c>
      <c r="AT34" s="5">
        <v>3</v>
      </c>
      <c r="AU34" s="15">
        <f t="shared" si="22"/>
        <v>2.75</v>
      </c>
      <c r="AV34" s="15">
        <f t="shared" si="23"/>
        <v>3</v>
      </c>
      <c r="AW34" s="5">
        <f t="shared" si="24"/>
        <v>2.25</v>
      </c>
      <c r="AX34">
        <v>3</v>
      </c>
      <c r="AY34">
        <v>3</v>
      </c>
      <c r="AZ34">
        <v>3</v>
      </c>
      <c r="BA34" s="8">
        <v>3</v>
      </c>
      <c r="BB34">
        <v>3</v>
      </c>
      <c r="BC34">
        <v>3</v>
      </c>
      <c r="BD34">
        <v>3</v>
      </c>
      <c r="BE34" s="8">
        <v>3</v>
      </c>
      <c r="BF34">
        <v>3</v>
      </c>
      <c r="BG34">
        <v>3</v>
      </c>
      <c r="BH34">
        <v>3</v>
      </c>
      <c r="BI34" s="5">
        <v>3</v>
      </c>
      <c r="BJ34" s="15">
        <f t="shared" si="25"/>
        <v>3</v>
      </c>
      <c r="BK34" s="15">
        <f t="shared" si="26"/>
        <v>3</v>
      </c>
      <c r="BL34" s="5">
        <f t="shared" si="27"/>
        <v>3</v>
      </c>
      <c r="BO34">
        <f t="shared" si="28"/>
        <v>2</v>
      </c>
      <c r="BP34">
        <f t="shared" si="29"/>
        <v>2.75</v>
      </c>
      <c r="BQ34">
        <f t="shared" si="0"/>
        <v>2.75</v>
      </c>
      <c r="BR34">
        <f t="shared" si="1"/>
        <v>3</v>
      </c>
      <c r="BS34">
        <f t="shared" si="2"/>
        <v>3</v>
      </c>
      <c r="BT34">
        <f t="shared" si="3"/>
        <v>2.25</v>
      </c>
      <c r="BV34">
        <f t="shared" si="4"/>
        <v>2.5</v>
      </c>
      <c r="BW34">
        <f t="shared" si="5"/>
        <v>3</v>
      </c>
      <c r="BX34">
        <f t="shared" si="6"/>
        <v>1</v>
      </c>
      <c r="BY34">
        <f t="shared" si="7"/>
        <v>3</v>
      </c>
      <c r="BZ34">
        <f t="shared" si="8"/>
        <v>1.25</v>
      </c>
      <c r="CA34">
        <f t="shared" si="9"/>
        <v>3</v>
      </c>
      <c r="CC34">
        <f t="shared" si="10"/>
        <v>2.25</v>
      </c>
      <c r="CD34">
        <f t="shared" si="11"/>
        <v>2.875</v>
      </c>
      <c r="CE34">
        <f t="shared" si="12"/>
        <v>1.875</v>
      </c>
      <c r="CF34">
        <f t="shared" si="13"/>
        <v>3</v>
      </c>
      <c r="CG34">
        <f t="shared" si="14"/>
        <v>2.125</v>
      </c>
      <c r="CH34">
        <f t="shared" si="15"/>
        <v>2.625</v>
      </c>
    </row>
    <row r="35" spans="1:89" x14ac:dyDescent="0.2">
      <c r="A35">
        <v>34</v>
      </c>
      <c r="B35" s="8">
        <v>129</v>
      </c>
      <c r="C35" s="14">
        <v>0.47</v>
      </c>
      <c r="D35" s="18">
        <v>0.09</v>
      </c>
      <c r="E35">
        <v>-3</v>
      </c>
      <c r="F35">
        <v>3</v>
      </c>
      <c r="G35">
        <v>3</v>
      </c>
      <c r="H35" s="8">
        <v>3</v>
      </c>
      <c r="I35">
        <v>3</v>
      </c>
      <c r="J35">
        <v>3</v>
      </c>
      <c r="K35">
        <v>3</v>
      </c>
      <c r="L35" s="8">
        <v>1</v>
      </c>
      <c r="M35">
        <v>1</v>
      </c>
      <c r="N35">
        <v>2</v>
      </c>
      <c r="O35">
        <v>2</v>
      </c>
      <c r="P35" s="5">
        <v>2</v>
      </c>
      <c r="Q35" s="15">
        <f t="shared" si="16"/>
        <v>1.5</v>
      </c>
      <c r="R35" s="15">
        <f t="shared" si="17"/>
        <v>2.5</v>
      </c>
      <c r="S35" s="5">
        <f t="shared" si="18"/>
        <v>1.75</v>
      </c>
      <c r="T35">
        <v>1</v>
      </c>
      <c r="U35">
        <v>3</v>
      </c>
      <c r="V35">
        <v>3</v>
      </c>
      <c r="W35" s="8">
        <v>3</v>
      </c>
      <c r="X35">
        <v>3</v>
      </c>
      <c r="Y35">
        <v>3</v>
      </c>
      <c r="Z35">
        <v>3</v>
      </c>
      <c r="AA35" s="8">
        <v>1</v>
      </c>
      <c r="AB35">
        <v>1</v>
      </c>
      <c r="AC35">
        <v>3</v>
      </c>
      <c r="AD35">
        <v>2</v>
      </c>
      <c r="AE35" s="5">
        <v>1</v>
      </c>
      <c r="AF35" s="15">
        <f t="shared" si="19"/>
        <v>2.5</v>
      </c>
      <c r="AG35" s="15">
        <f t="shared" si="20"/>
        <v>2.5</v>
      </c>
      <c r="AH35" s="5">
        <f t="shared" si="21"/>
        <v>1.75</v>
      </c>
      <c r="AI35">
        <v>3</v>
      </c>
      <c r="AJ35">
        <v>3</v>
      </c>
      <c r="AK35">
        <v>3</v>
      </c>
      <c r="AL35" s="8">
        <v>3</v>
      </c>
      <c r="AM35">
        <v>3</v>
      </c>
      <c r="AN35">
        <v>3</v>
      </c>
      <c r="AO35">
        <v>3</v>
      </c>
      <c r="AP35" s="8">
        <v>3</v>
      </c>
      <c r="AQ35">
        <v>3</v>
      </c>
      <c r="AR35">
        <v>3</v>
      </c>
      <c r="AS35">
        <v>3</v>
      </c>
      <c r="AT35" s="5">
        <v>3</v>
      </c>
      <c r="AU35" s="15">
        <f t="shared" si="22"/>
        <v>3</v>
      </c>
      <c r="AV35" s="15">
        <f t="shared" si="23"/>
        <v>3</v>
      </c>
      <c r="AW35" s="5">
        <f t="shared" si="24"/>
        <v>3</v>
      </c>
      <c r="AX35">
        <v>3</v>
      </c>
      <c r="AY35">
        <v>3</v>
      </c>
      <c r="AZ35">
        <v>3</v>
      </c>
      <c r="BA35" s="8">
        <v>3</v>
      </c>
      <c r="BB35">
        <v>3</v>
      </c>
      <c r="BC35">
        <v>3</v>
      </c>
      <c r="BD35">
        <v>3</v>
      </c>
      <c r="BE35" s="8">
        <v>3</v>
      </c>
      <c r="BF35">
        <v>3</v>
      </c>
      <c r="BG35">
        <v>3</v>
      </c>
      <c r="BH35">
        <v>3</v>
      </c>
      <c r="BI35" s="5">
        <v>3</v>
      </c>
      <c r="BJ35" s="15">
        <f t="shared" si="25"/>
        <v>3</v>
      </c>
      <c r="BK35" s="15">
        <f t="shared" si="26"/>
        <v>3</v>
      </c>
      <c r="BL35" s="5">
        <f t="shared" si="27"/>
        <v>3</v>
      </c>
      <c r="BO35">
        <f t="shared" si="28"/>
        <v>1.5</v>
      </c>
      <c r="BP35">
        <f t="shared" si="29"/>
        <v>3</v>
      </c>
      <c r="BQ35">
        <f t="shared" si="0"/>
        <v>2.5</v>
      </c>
      <c r="BR35">
        <f t="shared" si="1"/>
        <v>3</v>
      </c>
      <c r="BS35">
        <f t="shared" si="2"/>
        <v>1.75</v>
      </c>
      <c r="BT35">
        <f t="shared" si="3"/>
        <v>3</v>
      </c>
      <c r="BV35">
        <f t="shared" si="4"/>
        <v>2.5</v>
      </c>
      <c r="BW35">
        <f t="shared" si="5"/>
        <v>3</v>
      </c>
      <c r="BX35">
        <f t="shared" si="6"/>
        <v>2.5</v>
      </c>
      <c r="BY35">
        <f t="shared" si="7"/>
        <v>3</v>
      </c>
      <c r="BZ35">
        <f t="shared" si="8"/>
        <v>1.75</v>
      </c>
      <c r="CA35">
        <f t="shared" si="9"/>
        <v>3</v>
      </c>
      <c r="CC35">
        <f t="shared" si="10"/>
        <v>2</v>
      </c>
      <c r="CD35">
        <f t="shared" si="11"/>
        <v>3</v>
      </c>
      <c r="CE35">
        <f t="shared" si="12"/>
        <v>2.5</v>
      </c>
      <c r="CF35">
        <f t="shared" si="13"/>
        <v>3</v>
      </c>
      <c r="CG35">
        <f t="shared" si="14"/>
        <v>1.75</v>
      </c>
      <c r="CH35">
        <f t="shared" si="15"/>
        <v>3</v>
      </c>
    </row>
    <row r="36" spans="1:89" x14ac:dyDescent="0.2">
      <c r="A36">
        <v>35</v>
      </c>
      <c r="B36" s="8">
        <v>130</v>
      </c>
      <c r="C36" s="13">
        <v>0.47</v>
      </c>
      <c r="D36" s="17">
        <v>0.72</v>
      </c>
      <c r="E36">
        <v>0</v>
      </c>
      <c r="F36">
        <v>2</v>
      </c>
      <c r="G36">
        <v>1</v>
      </c>
      <c r="H36" s="8">
        <v>1</v>
      </c>
      <c r="I36">
        <v>2</v>
      </c>
      <c r="J36">
        <v>2</v>
      </c>
      <c r="K36">
        <v>2</v>
      </c>
      <c r="L36" s="8">
        <v>1</v>
      </c>
      <c r="M36">
        <v>1</v>
      </c>
      <c r="N36">
        <v>2</v>
      </c>
      <c r="O36">
        <v>2</v>
      </c>
      <c r="P36" s="5">
        <v>0</v>
      </c>
      <c r="Q36" s="15">
        <f t="shared" si="16"/>
        <v>1</v>
      </c>
      <c r="R36" s="15">
        <f t="shared" si="17"/>
        <v>1.75</v>
      </c>
      <c r="S36" s="5">
        <f t="shared" si="18"/>
        <v>1.25</v>
      </c>
      <c r="T36">
        <v>-1</v>
      </c>
      <c r="U36">
        <v>-1</v>
      </c>
      <c r="V36">
        <v>-1</v>
      </c>
      <c r="W36" s="8">
        <v>0</v>
      </c>
      <c r="X36">
        <v>0</v>
      </c>
      <c r="Y36">
        <v>-1</v>
      </c>
      <c r="Z36">
        <v>-1</v>
      </c>
      <c r="AA36" s="8">
        <v>-1</v>
      </c>
      <c r="AB36">
        <v>0</v>
      </c>
      <c r="AC36">
        <v>1</v>
      </c>
      <c r="AD36">
        <v>1</v>
      </c>
      <c r="AE36" s="5">
        <v>1</v>
      </c>
      <c r="AF36" s="15">
        <f t="shared" si="19"/>
        <v>-0.75</v>
      </c>
      <c r="AG36" s="15">
        <f t="shared" si="20"/>
        <v>-0.75</v>
      </c>
      <c r="AH36" s="5">
        <f t="shared" si="21"/>
        <v>0.75</v>
      </c>
      <c r="AI36">
        <v>1</v>
      </c>
      <c r="AJ36">
        <v>2</v>
      </c>
      <c r="AK36">
        <v>2</v>
      </c>
      <c r="AL36" s="8">
        <v>2</v>
      </c>
      <c r="AM36">
        <v>3</v>
      </c>
      <c r="AN36">
        <v>3</v>
      </c>
      <c r="AO36">
        <v>3</v>
      </c>
      <c r="AP36" s="8">
        <v>1</v>
      </c>
      <c r="AQ36">
        <v>2</v>
      </c>
      <c r="AR36">
        <v>3</v>
      </c>
      <c r="AS36">
        <v>2</v>
      </c>
      <c r="AT36" s="5">
        <v>1</v>
      </c>
      <c r="AU36" s="15">
        <f t="shared" si="22"/>
        <v>1.75</v>
      </c>
      <c r="AV36" s="15">
        <f t="shared" si="23"/>
        <v>2.5</v>
      </c>
      <c r="AW36" s="5">
        <f t="shared" si="24"/>
        <v>2</v>
      </c>
      <c r="AX36">
        <v>1</v>
      </c>
      <c r="AY36">
        <v>2</v>
      </c>
      <c r="AZ36">
        <v>1</v>
      </c>
      <c r="BA36" s="8">
        <v>1</v>
      </c>
      <c r="BB36">
        <v>2</v>
      </c>
      <c r="BC36">
        <v>1</v>
      </c>
      <c r="BD36">
        <v>2</v>
      </c>
      <c r="BE36" s="8">
        <v>1</v>
      </c>
      <c r="BF36">
        <v>1</v>
      </c>
      <c r="BG36">
        <v>1</v>
      </c>
      <c r="BH36">
        <v>2</v>
      </c>
      <c r="BI36" s="5">
        <v>1</v>
      </c>
      <c r="BJ36" s="15">
        <f t="shared" si="25"/>
        <v>1.25</v>
      </c>
      <c r="BK36" s="15">
        <f t="shared" si="26"/>
        <v>1.5</v>
      </c>
      <c r="BL36" s="5">
        <f t="shared" si="27"/>
        <v>1.25</v>
      </c>
      <c r="BO36">
        <f t="shared" si="28"/>
        <v>1</v>
      </c>
      <c r="BP36">
        <f t="shared" si="29"/>
        <v>1.75</v>
      </c>
      <c r="BQ36">
        <f t="shared" si="0"/>
        <v>1.75</v>
      </c>
      <c r="BR36">
        <f t="shared" si="1"/>
        <v>2.5</v>
      </c>
      <c r="BS36">
        <f t="shared" si="2"/>
        <v>1.25</v>
      </c>
      <c r="BT36">
        <f t="shared" si="3"/>
        <v>2</v>
      </c>
      <c r="BV36">
        <f t="shared" si="4"/>
        <v>-0.75</v>
      </c>
      <c r="BW36">
        <f t="shared" si="5"/>
        <v>1.25</v>
      </c>
      <c r="BX36">
        <f t="shared" si="6"/>
        <v>-0.75</v>
      </c>
      <c r="BY36">
        <f t="shared" si="7"/>
        <v>1.5</v>
      </c>
      <c r="BZ36">
        <f t="shared" si="8"/>
        <v>0.75</v>
      </c>
      <c r="CA36">
        <f t="shared" si="9"/>
        <v>1.25</v>
      </c>
      <c r="CC36">
        <f t="shared" si="10"/>
        <v>0.125</v>
      </c>
      <c r="CD36">
        <f t="shared" si="11"/>
        <v>1.5</v>
      </c>
      <c r="CE36">
        <f t="shared" si="12"/>
        <v>0.5</v>
      </c>
      <c r="CF36">
        <f t="shared" si="13"/>
        <v>2</v>
      </c>
      <c r="CG36">
        <f t="shared" si="14"/>
        <v>1</v>
      </c>
      <c r="CH36">
        <f t="shared" si="15"/>
        <v>1.625</v>
      </c>
    </row>
    <row r="37" spans="1:89" x14ac:dyDescent="0.2">
      <c r="A37">
        <v>36</v>
      </c>
      <c r="B37" s="8">
        <v>131</v>
      </c>
      <c r="C37" s="13">
        <v>0</v>
      </c>
      <c r="D37" s="18">
        <v>0</v>
      </c>
      <c r="E37">
        <v>2</v>
      </c>
      <c r="F37">
        <v>1</v>
      </c>
      <c r="G37">
        <v>1</v>
      </c>
      <c r="H37" s="8">
        <v>2</v>
      </c>
      <c r="I37">
        <v>2</v>
      </c>
      <c r="J37">
        <v>1</v>
      </c>
      <c r="K37">
        <v>1</v>
      </c>
      <c r="L37" s="8">
        <v>1</v>
      </c>
      <c r="M37">
        <v>0</v>
      </c>
      <c r="N37">
        <v>1</v>
      </c>
      <c r="O37">
        <v>1</v>
      </c>
      <c r="P37" s="5">
        <v>2</v>
      </c>
      <c r="Q37" s="15">
        <f t="shared" si="16"/>
        <v>1.5</v>
      </c>
      <c r="R37" s="15">
        <f t="shared" si="17"/>
        <v>1.25</v>
      </c>
      <c r="S37" s="5">
        <f t="shared" si="18"/>
        <v>1</v>
      </c>
      <c r="T37">
        <v>1</v>
      </c>
      <c r="U37">
        <v>0</v>
      </c>
      <c r="V37">
        <v>0</v>
      </c>
      <c r="W37" s="8">
        <v>-1</v>
      </c>
      <c r="X37">
        <v>1</v>
      </c>
      <c r="Y37">
        <v>1</v>
      </c>
      <c r="Z37">
        <v>-1</v>
      </c>
      <c r="AA37" s="8">
        <v>1</v>
      </c>
      <c r="AB37">
        <v>1</v>
      </c>
      <c r="AC37">
        <v>-1</v>
      </c>
      <c r="AD37">
        <v>-1</v>
      </c>
      <c r="AE37" s="5">
        <v>-1</v>
      </c>
      <c r="AF37" s="15">
        <f t="shared" si="19"/>
        <v>0</v>
      </c>
      <c r="AG37" s="15">
        <f t="shared" si="20"/>
        <v>0.5</v>
      </c>
      <c r="AH37" s="5">
        <f t="shared" si="21"/>
        <v>-0.5</v>
      </c>
      <c r="AI37">
        <v>2</v>
      </c>
      <c r="AJ37">
        <v>2</v>
      </c>
      <c r="AK37">
        <v>2</v>
      </c>
      <c r="AL37" s="8">
        <v>1</v>
      </c>
      <c r="AM37">
        <v>2</v>
      </c>
      <c r="AN37">
        <v>2</v>
      </c>
      <c r="AO37">
        <v>2</v>
      </c>
      <c r="AP37" s="8">
        <v>1</v>
      </c>
      <c r="AQ37">
        <v>-2</v>
      </c>
      <c r="AR37">
        <v>2</v>
      </c>
      <c r="AS37">
        <v>1</v>
      </c>
      <c r="AT37" s="5">
        <v>1</v>
      </c>
      <c r="AU37" s="15">
        <f t="shared" si="22"/>
        <v>1.75</v>
      </c>
      <c r="AV37" s="15">
        <f t="shared" si="23"/>
        <v>1.75</v>
      </c>
      <c r="AW37" s="5">
        <f t="shared" si="24"/>
        <v>0.5</v>
      </c>
      <c r="AX37">
        <v>1</v>
      </c>
      <c r="AY37">
        <v>1</v>
      </c>
      <c r="AZ37">
        <v>1</v>
      </c>
      <c r="BA37" s="8">
        <v>1</v>
      </c>
      <c r="BB37">
        <v>1</v>
      </c>
      <c r="BC37">
        <v>1</v>
      </c>
      <c r="BD37">
        <v>1</v>
      </c>
      <c r="BE37" s="8">
        <v>1</v>
      </c>
      <c r="BF37">
        <v>0</v>
      </c>
      <c r="BG37">
        <v>1</v>
      </c>
      <c r="BH37">
        <v>1</v>
      </c>
      <c r="BI37" s="5">
        <v>1</v>
      </c>
      <c r="BJ37" s="15">
        <f t="shared" si="25"/>
        <v>1</v>
      </c>
      <c r="BK37" s="15">
        <f t="shared" si="26"/>
        <v>1</v>
      </c>
      <c r="BL37" s="5">
        <f t="shared" si="27"/>
        <v>0.75</v>
      </c>
      <c r="BO37">
        <f t="shared" si="28"/>
        <v>1.5</v>
      </c>
      <c r="BP37">
        <f t="shared" si="29"/>
        <v>1.75</v>
      </c>
      <c r="BQ37">
        <f t="shared" si="0"/>
        <v>1.25</v>
      </c>
      <c r="BR37">
        <f t="shared" si="1"/>
        <v>1.75</v>
      </c>
      <c r="BS37">
        <f t="shared" si="2"/>
        <v>1</v>
      </c>
      <c r="BT37">
        <f t="shared" si="3"/>
        <v>0.5</v>
      </c>
      <c r="BV37">
        <f t="shared" si="4"/>
        <v>0</v>
      </c>
      <c r="BW37">
        <f t="shared" si="5"/>
        <v>1</v>
      </c>
      <c r="BX37">
        <f t="shared" si="6"/>
        <v>0.5</v>
      </c>
      <c r="BY37">
        <f t="shared" si="7"/>
        <v>1</v>
      </c>
      <c r="BZ37">
        <f t="shared" si="8"/>
        <v>-0.5</v>
      </c>
      <c r="CA37">
        <f t="shared" si="9"/>
        <v>0.75</v>
      </c>
      <c r="CC37">
        <f t="shared" si="10"/>
        <v>0.75</v>
      </c>
      <c r="CD37">
        <f t="shared" si="11"/>
        <v>1.375</v>
      </c>
      <c r="CE37">
        <f t="shared" si="12"/>
        <v>0.875</v>
      </c>
      <c r="CF37">
        <f t="shared" si="13"/>
        <v>1.375</v>
      </c>
      <c r="CG37">
        <f t="shared" si="14"/>
        <v>0.25</v>
      </c>
      <c r="CH37">
        <f t="shared" si="15"/>
        <v>0.625</v>
      </c>
    </row>
    <row r="38" spans="1:89" x14ac:dyDescent="0.2">
      <c r="A38">
        <v>37</v>
      </c>
      <c r="B38" s="8">
        <v>133</v>
      </c>
      <c r="C38" s="14">
        <v>1</v>
      </c>
      <c r="D38" s="17">
        <v>0.72</v>
      </c>
      <c r="E38">
        <v>0</v>
      </c>
      <c r="F38">
        <v>3</v>
      </c>
      <c r="G38">
        <v>3</v>
      </c>
      <c r="H38" s="8">
        <v>-1</v>
      </c>
      <c r="I38">
        <v>3</v>
      </c>
      <c r="J38">
        <v>3</v>
      </c>
      <c r="K38">
        <v>2</v>
      </c>
      <c r="L38" s="8">
        <v>3</v>
      </c>
      <c r="M38">
        <v>-1</v>
      </c>
      <c r="N38">
        <v>3</v>
      </c>
      <c r="O38">
        <v>2</v>
      </c>
      <c r="P38" s="5">
        <v>2</v>
      </c>
      <c r="Q38" s="15">
        <f t="shared" si="16"/>
        <v>1.25</v>
      </c>
      <c r="R38" s="15">
        <f t="shared" si="17"/>
        <v>2.75</v>
      </c>
      <c r="S38" s="5">
        <f t="shared" si="18"/>
        <v>1.5</v>
      </c>
      <c r="T38">
        <v>0</v>
      </c>
      <c r="U38">
        <v>3</v>
      </c>
      <c r="V38">
        <v>3</v>
      </c>
      <c r="W38" s="8">
        <v>2</v>
      </c>
      <c r="X38">
        <v>3</v>
      </c>
      <c r="Y38">
        <v>3</v>
      </c>
      <c r="Z38">
        <v>3</v>
      </c>
      <c r="AA38" s="8">
        <v>3</v>
      </c>
      <c r="AB38">
        <v>-1</v>
      </c>
      <c r="AC38">
        <v>3</v>
      </c>
      <c r="AD38">
        <v>2</v>
      </c>
      <c r="AE38" s="5">
        <v>2</v>
      </c>
      <c r="AF38" s="15">
        <f t="shared" si="19"/>
        <v>2</v>
      </c>
      <c r="AG38" s="15">
        <f t="shared" si="20"/>
        <v>3</v>
      </c>
      <c r="AH38" s="5">
        <f t="shared" si="21"/>
        <v>1.5</v>
      </c>
      <c r="AI38">
        <v>0</v>
      </c>
      <c r="AJ38">
        <v>3</v>
      </c>
      <c r="AK38">
        <v>3</v>
      </c>
      <c r="AL38" s="8">
        <v>3</v>
      </c>
      <c r="AM38">
        <v>3</v>
      </c>
      <c r="AN38">
        <v>3</v>
      </c>
      <c r="AO38">
        <v>3</v>
      </c>
      <c r="AP38" s="8">
        <v>3</v>
      </c>
      <c r="AQ38">
        <v>2</v>
      </c>
      <c r="AR38">
        <v>3</v>
      </c>
      <c r="AS38">
        <v>3</v>
      </c>
      <c r="AT38" s="5">
        <v>3</v>
      </c>
      <c r="AU38" s="15">
        <f t="shared" si="22"/>
        <v>2.25</v>
      </c>
      <c r="AV38" s="15">
        <f t="shared" si="23"/>
        <v>3</v>
      </c>
      <c r="AW38" s="5">
        <f t="shared" si="24"/>
        <v>2.75</v>
      </c>
      <c r="AX38">
        <v>0</v>
      </c>
      <c r="AY38">
        <v>3</v>
      </c>
      <c r="AZ38">
        <v>3</v>
      </c>
      <c r="BA38" s="8">
        <v>3</v>
      </c>
      <c r="BB38">
        <v>3</v>
      </c>
      <c r="BC38">
        <v>3</v>
      </c>
      <c r="BD38">
        <v>3</v>
      </c>
      <c r="BE38" s="8">
        <v>3</v>
      </c>
      <c r="BF38">
        <v>3</v>
      </c>
      <c r="BG38">
        <v>3</v>
      </c>
      <c r="BH38">
        <v>3</v>
      </c>
      <c r="BI38" s="5">
        <v>3</v>
      </c>
      <c r="BJ38" s="15">
        <f t="shared" si="25"/>
        <v>2.25</v>
      </c>
      <c r="BK38" s="15">
        <f t="shared" si="26"/>
        <v>3</v>
      </c>
      <c r="BL38" s="5">
        <f t="shared" si="27"/>
        <v>3</v>
      </c>
      <c r="BO38">
        <f t="shared" si="28"/>
        <v>1.25</v>
      </c>
      <c r="BP38">
        <f t="shared" si="29"/>
        <v>2.25</v>
      </c>
      <c r="BQ38">
        <f t="shared" si="0"/>
        <v>2.75</v>
      </c>
      <c r="BR38">
        <f t="shared" si="1"/>
        <v>3</v>
      </c>
      <c r="BS38">
        <f t="shared" si="2"/>
        <v>1.5</v>
      </c>
      <c r="BT38">
        <f t="shared" si="3"/>
        <v>2.75</v>
      </c>
      <c r="BV38">
        <f t="shared" si="4"/>
        <v>2</v>
      </c>
      <c r="BW38">
        <f t="shared" si="5"/>
        <v>2.25</v>
      </c>
      <c r="BX38">
        <f t="shared" si="6"/>
        <v>3</v>
      </c>
      <c r="BY38">
        <f t="shared" si="7"/>
        <v>3</v>
      </c>
      <c r="BZ38">
        <f t="shared" si="8"/>
        <v>1.5</v>
      </c>
      <c r="CA38">
        <f t="shared" si="9"/>
        <v>3</v>
      </c>
      <c r="CC38">
        <f t="shared" si="10"/>
        <v>1.625</v>
      </c>
      <c r="CD38">
        <f t="shared" si="11"/>
        <v>2.25</v>
      </c>
      <c r="CE38">
        <f t="shared" si="12"/>
        <v>2.875</v>
      </c>
      <c r="CF38">
        <f t="shared" si="13"/>
        <v>3</v>
      </c>
      <c r="CG38">
        <f t="shared" si="14"/>
        <v>1.5</v>
      </c>
      <c r="CH38">
        <f t="shared" si="15"/>
        <v>2.875</v>
      </c>
    </row>
    <row r="39" spans="1:89" x14ac:dyDescent="0.2">
      <c r="A39">
        <v>38</v>
      </c>
      <c r="B39" s="8">
        <v>134</v>
      </c>
      <c r="C39" s="14">
        <v>1</v>
      </c>
      <c r="D39" s="17">
        <v>0.72</v>
      </c>
      <c r="E39">
        <v>1</v>
      </c>
      <c r="F39">
        <v>1</v>
      </c>
      <c r="G39">
        <v>2</v>
      </c>
      <c r="H39" s="8">
        <v>1</v>
      </c>
      <c r="I39">
        <v>2</v>
      </c>
      <c r="J39">
        <v>1</v>
      </c>
      <c r="K39">
        <v>2</v>
      </c>
      <c r="L39" s="8">
        <v>1</v>
      </c>
      <c r="M39">
        <v>1</v>
      </c>
      <c r="N39">
        <v>2</v>
      </c>
      <c r="O39">
        <v>1</v>
      </c>
      <c r="P39" s="5">
        <v>2</v>
      </c>
      <c r="Q39" s="15">
        <f t="shared" si="16"/>
        <v>1.25</v>
      </c>
      <c r="R39" s="15">
        <f t="shared" si="17"/>
        <v>1.5</v>
      </c>
      <c r="S39" s="5">
        <f t="shared" si="18"/>
        <v>1.5</v>
      </c>
      <c r="T39">
        <v>1</v>
      </c>
      <c r="U39">
        <v>1</v>
      </c>
      <c r="V39">
        <v>2</v>
      </c>
      <c r="W39" s="8">
        <v>2</v>
      </c>
      <c r="X39">
        <v>1</v>
      </c>
      <c r="Y39">
        <v>2</v>
      </c>
      <c r="Z39">
        <v>1</v>
      </c>
      <c r="AA39" s="8">
        <v>2</v>
      </c>
      <c r="AB39">
        <v>1</v>
      </c>
      <c r="AC39">
        <v>2</v>
      </c>
      <c r="AD39">
        <v>1</v>
      </c>
      <c r="AE39" s="5">
        <v>3</v>
      </c>
      <c r="AF39" s="15">
        <f t="shared" si="19"/>
        <v>1.5</v>
      </c>
      <c r="AG39" s="15">
        <f t="shared" si="20"/>
        <v>1.5</v>
      </c>
      <c r="AH39" s="5">
        <f t="shared" si="21"/>
        <v>1.75</v>
      </c>
      <c r="AI39">
        <v>0</v>
      </c>
      <c r="AJ39">
        <v>1</v>
      </c>
      <c r="AK39">
        <v>1</v>
      </c>
      <c r="AL39" s="8">
        <v>-1</v>
      </c>
      <c r="AM39">
        <v>1</v>
      </c>
      <c r="AN39">
        <v>2</v>
      </c>
      <c r="AO39">
        <v>1</v>
      </c>
      <c r="AP39" s="8">
        <v>-1</v>
      </c>
      <c r="AQ39">
        <v>1</v>
      </c>
      <c r="AR39">
        <v>2</v>
      </c>
      <c r="AS39">
        <v>2</v>
      </c>
      <c r="AT39" s="5">
        <v>2</v>
      </c>
      <c r="AU39" s="15">
        <f t="shared" si="22"/>
        <v>0.25</v>
      </c>
      <c r="AV39" s="15">
        <f t="shared" si="23"/>
        <v>0.75</v>
      </c>
      <c r="AW39" s="5">
        <f t="shared" si="24"/>
        <v>1.75</v>
      </c>
      <c r="AX39">
        <v>2</v>
      </c>
      <c r="AY39">
        <v>2</v>
      </c>
      <c r="AZ39">
        <v>1</v>
      </c>
      <c r="BA39" s="8">
        <v>3</v>
      </c>
      <c r="BB39">
        <v>2</v>
      </c>
      <c r="BC39">
        <v>2</v>
      </c>
      <c r="BD39">
        <v>2</v>
      </c>
      <c r="BE39" s="8">
        <v>3</v>
      </c>
      <c r="BF39">
        <v>2</v>
      </c>
      <c r="BG39">
        <v>3</v>
      </c>
      <c r="BH39">
        <v>2</v>
      </c>
      <c r="BI39" s="5">
        <v>3</v>
      </c>
      <c r="BJ39" s="15">
        <f t="shared" si="25"/>
        <v>2</v>
      </c>
      <c r="BK39" s="15">
        <f t="shared" si="26"/>
        <v>2.25</v>
      </c>
      <c r="BL39" s="5">
        <f t="shared" si="27"/>
        <v>2.5</v>
      </c>
      <c r="BO39">
        <f t="shared" si="28"/>
        <v>1.25</v>
      </c>
      <c r="BP39">
        <f t="shared" si="29"/>
        <v>0.25</v>
      </c>
      <c r="BQ39">
        <f t="shared" si="0"/>
        <v>1.5</v>
      </c>
      <c r="BR39">
        <f t="shared" si="1"/>
        <v>0.75</v>
      </c>
      <c r="BS39">
        <f t="shared" si="2"/>
        <v>1.5</v>
      </c>
      <c r="BT39">
        <f t="shared" si="3"/>
        <v>1.75</v>
      </c>
      <c r="BV39">
        <f t="shared" si="4"/>
        <v>1.5</v>
      </c>
      <c r="BW39">
        <f t="shared" si="5"/>
        <v>2</v>
      </c>
      <c r="BX39">
        <f t="shared" si="6"/>
        <v>1.5</v>
      </c>
      <c r="BY39">
        <f t="shared" si="7"/>
        <v>2.25</v>
      </c>
      <c r="BZ39">
        <f t="shared" si="8"/>
        <v>1.75</v>
      </c>
      <c r="CA39">
        <f t="shared" si="9"/>
        <v>2.5</v>
      </c>
      <c r="CC39">
        <f t="shared" si="10"/>
        <v>1.375</v>
      </c>
      <c r="CD39">
        <f t="shared" si="11"/>
        <v>1.125</v>
      </c>
      <c r="CE39">
        <f t="shared" si="12"/>
        <v>1.5</v>
      </c>
      <c r="CF39">
        <f t="shared" si="13"/>
        <v>1.5</v>
      </c>
      <c r="CG39">
        <f t="shared" si="14"/>
        <v>1.625</v>
      </c>
      <c r="CH39">
        <f t="shared" si="15"/>
        <v>2.125</v>
      </c>
    </row>
    <row r="40" spans="1:89" x14ac:dyDescent="0.2">
      <c r="A40">
        <v>39</v>
      </c>
      <c r="B40" s="8">
        <v>135</v>
      </c>
      <c r="C40" s="14">
        <v>1</v>
      </c>
      <c r="D40" s="17">
        <v>1</v>
      </c>
      <c r="E40">
        <v>2</v>
      </c>
      <c r="F40">
        <v>3</v>
      </c>
      <c r="G40">
        <v>-1</v>
      </c>
      <c r="H40" s="8">
        <v>3</v>
      </c>
      <c r="I40">
        <v>3</v>
      </c>
      <c r="J40">
        <v>3</v>
      </c>
      <c r="K40">
        <v>3</v>
      </c>
      <c r="L40" s="8">
        <v>3</v>
      </c>
      <c r="M40">
        <v>1</v>
      </c>
      <c r="N40">
        <v>3</v>
      </c>
      <c r="O40">
        <v>3</v>
      </c>
      <c r="P40" s="5">
        <v>-1</v>
      </c>
      <c r="Q40" s="15">
        <f t="shared" si="16"/>
        <v>1.75</v>
      </c>
      <c r="R40" s="15">
        <f t="shared" si="17"/>
        <v>3</v>
      </c>
      <c r="S40" s="5">
        <f t="shared" si="18"/>
        <v>1.5</v>
      </c>
      <c r="T40">
        <v>3</v>
      </c>
      <c r="U40">
        <v>3</v>
      </c>
      <c r="V40">
        <v>-1</v>
      </c>
      <c r="W40" s="8">
        <v>1</v>
      </c>
      <c r="X40">
        <v>1</v>
      </c>
      <c r="Y40">
        <v>2</v>
      </c>
      <c r="Z40">
        <v>2</v>
      </c>
      <c r="AA40" s="8">
        <v>3</v>
      </c>
      <c r="AB40">
        <v>3</v>
      </c>
      <c r="AC40">
        <v>3</v>
      </c>
      <c r="AD40">
        <v>3</v>
      </c>
      <c r="AE40" s="5">
        <v>2</v>
      </c>
      <c r="AF40" s="15">
        <f t="shared" si="19"/>
        <v>1.5</v>
      </c>
      <c r="AG40" s="15">
        <f t="shared" si="20"/>
        <v>2</v>
      </c>
      <c r="AH40" s="5">
        <f t="shared" si="21"/>
        <v>2.75</v>
      </c>
      <c r="AI40">
        <v>3</v>
      </c>
      <c r="AJ40">
        <v>3</v>
      </c>
      <c r="AK40">
        <v>3</v>
      </c>
      <c r="AL40" s="8">
        <v>3</v>
      </c>
      <c r="AM40">
        <v>3</v>
      </c>
      <c r="AN40">
        <v>3</v>
      </c>
      <c r="AO40">
        <v>3</v>
      </c>
      <c r="AP40" s="8">
        <v>3</v>
      </c>
      <c r="AQ40">
        <v>3</v>
      </c>
      <c r="AR40">
        <v>3</v>
      </c>
      <c r="AS40">
        <v>3</v>
      </c>
      <c r="AT40" s="5">
        <v>3</v>
      </c>
      <c r="AU40" s="15">
        <f t="shared" si="22"/>
        <v>3</v>
      </c>
      <c r="AV40" s="15">
        <f t="shared" si="23"/>
        <v>3</v>
      </c>
      <c r="AW40" s="5">
        <f t="shared" si="24"/>
        <v>3</v>
      </c>
      <c r="AX40">
        <v>3</v>
      </c>
      <c r="AY40">
        <v>2</v>
      </c>
      <c r="AZ40">
        <v>3</v>
      </c>
      <c r="BA40" s="8">
        <v>2</v>
      </c>
      <c r="BB40">
        <v>3</v>
      </c>
      <c r="BC40">
        <v>3</v>
      </c>
      <c r="BD40">
        <v>3</v>
      </c>
      <c r="BE40" s="8">
        <v>3</v>
      </c>
      <c r="BF40">
        <v>2</v>
      </c>
      <c r="BG40">
        <v>3</v>
      </c>
      <c r="BH40">
        <v>3</v>
      </c>
      <c r="BI40" s="5">
        <v>3</v>
      </c>
      <c r="BJ40" s="15">
        <f t="shared" si="25"/>
        <v>2.5</v>
      </c>
      <c r="BK40" s="15">
        <f t="shared" si="26"/>
        <v>3</v>
      </c>
      <c r="BL40" s="5">
        <f t="shared" si="27"/>
        <v>2.75</v>
      </c>
      <c r="BO40">
        <f t="shared" si="28"/>
        <v>1.75</v>
      </c>
      <c r="BP40">
        <f t="shared" si="29"/>
        <v>3</v>
      </c>
      <c r="BQ40">
        <f t="shared" si="0"/>
        <v>3</v>
      </c>
      <c r="BR40">
        <f t="shared" si="1"/>
        <v>3</v>
      </c>
      <c r="BS40">
        <f t="shared" si="2"/>
        <v>1.5</v>
      </c>
      <c r="BT40">
        <f t="shared" si="3"/>
        <v>3</v>
      </c>
      <c r="BV40">
        <f t="shared" si="4"/>
        <v>1.5</v>
      </c>
      <c r="BW40">
        <f t="shared" si="5"/>
        <v>2.5</v>
      </c>
      <c r="BX40">
        <f t="shared" si="6"/>
        <v>2</v>
      </c>
      <c r="BY40">
        <f t="shared" si="7"/>
        <v>3</v>
      </c>
      <c r="BZ40">
        <f t="shared" si="8"/>
        <v>2.75</v>
      </c>
      <c r="CA40">
        <f t="shared" si="9"/>
        <v>2.75</v>
      </c>
      <c r="CC40">
        <f t="shared" si="10"/>
        <v>1.625</v>
      </c>
      <c r="CD40">
        <f t="shared" si="11"/>
        <v>2.75</v>
      </c>
      <c r="CE40">
        <f t="shared" si="12"/>
        <v>2.5</v>
      </c>
      <c r="CF40">
        <f t="shared" si="13"/>
        <v>3</v>
      </c>
      <c r="CG40">
        <f t="shared" si="14"/>
        <v>2.125</v>
      </c>
      <c r="CH40">
        <f t="shared" si="15"/>
        <v>2.875</v>
      </c>
    </row>
    <row r="41" spans="1:89" x14ac:dyDescent="0.2">
      <c r="A41">
        <v>40</v>
      </c>
      <c r="B41" s="8">
        <v>136</v>
      </c>
      <c r="C41" s="13">
        <v>0</v>
      </c>
      <c r="D41" s="18">
        <v>0</v>
      </c>
      <c r="E41">
        <v>-1</v>
      </c>
      <c r="F41">
        <v>0</v>
      </c>
      <c r="G41">
        <v>1</v>
      </c>
      <c r="H41" s="8">
        <v>1</v>
      </c>
      <c r="I41">
        <v>2</v>
      </c>
      <c r="J41">
        <v>2</v>
      </c>
      <c r="K41">
        <v>2</v>
      </c>
      <c r="L41" s="8">
        <v>2</v>
      </c>
      <c r="M41">
        <v>-1</v>
      </c>
      <c r="N41">
        <v>1</v>
      </c>
      <c r="O41">
        <v>1</v>
      </c>
      <c r="P41" s="5">
        <v>1</v>
      </c>
      <c r="Q41" s="15">
        <f t="shared" si="16"/>
        <v>0.25</v>
      </c>
      <c r="R41" s="15">
        <f t="shared" si="17"/>
        <v>2</v>
      </c>
      <c r="S41" s="5">
        <f t="shared" si="18"/>
        <v>0.5</v>
      </c>
      <c r="T41">
        <v>-1</v>
      </c>
      <c r="U41">
        <v>-1</v>
      </c>
      <c r="V41">
        <v>-1</v>
      </c>
      <c r="W41" s="8">
        <v>-1</v>
      </c>
      <c r="X41">
        <v>1</v>
      </c>
      <c r="Y41">
        <v>1</v>
      </c>
      <c r="Z41">
        <v>1</v>
      </c>
      <c r="AA41" s="8">
        <v>1</v>
      </c>
      <c r="AB41">
        <v>-2</v>
      </c>
      <c r="AC41">
        <v>0</v>
      </c>
      <c r="AD41">
        <v>-1</v>
      </c>
      <c r="AE41" s="5">
        <v>-1</v>
      </c>
      <c r="AF41" s="15">
        <f t="shared" si="19"/>
        <v>-1</v>
      </c>
      <c r="AG41" s="15">
        <f t="shared" si="20"/>
        <v>1</v>
      </c>
      <c r="AH41" s="5">
        <f t="shared" si="21"/>
        <v>-1</v>
      </c>
      <c r="AI41">
        <v>1</v>
      </c>
      <c r="AJ41">
        <v>2</v>
      </c>
      <c r="AK41">
        <v>1</v>
      </c>
      <c r="AL41" s="8">
        <v>1</v>
      </c>
      <c r="AM41">
        <v>1</v>
      </c>
      <c r="AN41">
        <v>2</v>
      </c>
      <c r="AO41">
        <v>2</v>
      </c>
      <c r="AP41" s="8">
        <v>2</v>
      </c>
      <c r="AQ41">
        <v>1</v>
      </c>
      <c r="AR41">
        <v>1</v>
      </c>
      <c r="AS41">
        <v>2</v>
      </c>
      <c r="AT41" s="5">
        <v>2</v>
      </c>
      <c r="AU41" s="15">
        <f t="shared" si="22"/>
        <v>1.25</v>
      </c>
      <c r="AV41" s="15">
        <f t="shared" si="23"/>
        <v>1.75</v>
      </c>
      <c r="AW41" s="5">
        <f t="shared" si="24"/>
        <v>1.5</v>
      </c>
      <c r="AX41">
        <v>1</v>
      </c>
      <c r="AY41">
        <v>1</v>
      </c>
      <c r="AZ41">
        <v>1</v>
      </c>
      <c r="BA41" s="8">
        <v>1</v>
      </c>
      <c r="BB41">
        <v>1</v>
      </c>
      <c r="BC41">
        <v>1</v>
      </c>
      <c r="BD41">
        <v>1</v>
      </c>
      <c r="BE41" s="8">
        <v>0</v>
      </c>
      <c r="BF41">
        <v>1</v>
      </c>
      <c r="BG41">
        <v>1</v>
      </c>
      <c r="BH41">
        <v>-1</v>
      </c>
      <c r="BI41" s="5">
        <v>0</v>
      </c>
      <c r="BJ41" s="15">
        <f t="shared" si="25"/>
        <v>1</v>
      </c>
      <c r="BK41" s="15">
        <f t="shared" si="26"/>
        <v>0.75</v>
      </c>
      <c r="BL41" s="5">
        <f t="shared" si="27"/>
        <v>0.25</v>
      </c>
      <c r="BO41">
        <f t="shared" si="28"/>
        <v>0.25</v>
      </c>
      <c r="BP41">
        <f t="shared" si="29"/>
        <v>1.25</v>
      </c>
      <c r="BQ41">
        <f t="shared" si="0"/>
        <v>2</v>
      </c>
      <c r="BR41">
        <f t="shared" si="1"/>
        <v>1.75</v>
      </c>
      <c r="BS41">
        <f t="shared" si="2"/>
        <v>0.5</v>
      </c>
      <c r="BT41">
        <f t="shared" si="3"/>
        <v>1.5</v>
      </c>
      <c r="BV41">
        <f t="shared" si="4"/>
        <v>-1</v>
      </c>
      <c r="BW41">
        <f t="shared" si="5"/>
        <v>1</v>
      </c>
      <c r="BX41">
        <f t="shared" si="6"/>
        <v>1</v>
      </c>
      <c r="BY41">
        <f t="shared" si="7"/>
        <v>0.75</v>
      </c>
      <c r="BZ41">
        <f t="shared" si="8"/>
        <v>-1</v>
      </c>
      <c r="CA41">
        <f t="shared" si="9"/>
        <v>0.25</v>
      </c>
      <c r="CC41">
        <f t="shared" si="10"/>
        <v>-0.375</v>
      </c>
      <c r="CD41">
        <f t="shared" si="11"/>
        <v>1.125</v>
      </c>
      <c r="CE41">
        <f t="shared" si="12"/>
        <v>1.5</v>
      </c>
      <c r="CF41">
        <f t="shared" si="13"/>
        <v>1.25</v>
      </c>
      <c r="CG41">
        <f t="shared" si="14"/>
        <v>-0.25</v>
      </c>
      <c r="CH41">
        <f t="shared" si="15"/>
        <v>0.875</v>
      </c>
    </row>
    <row r="42" spans="1:89" x14ac:dyDescent="0.2">
      <c r="A42">
        <v>41</v>
      </c>
      <c r="B42" s="8">
        <v>137</v>
      </c>
      <c r="C42" s="14">
        <v>1</v>
      </c>
      <c r="D42" s="17">
        <v>0.72</v>
      </c>
      <c r="E42">
        <v>2</v>
      </c>
      <c r="F42">
        <v>2</v>
      </c>
      <c r="G42">
        <v>2</v>
      </c>
      <c r="H42" s="8">
        <v>2</v>
      </c>
      <c r="I42">
        <v>1</v>
      </c>
      <c r="J42">
        <v>1</v>
      </c>
      <c r="K42">
        <v>2</v>
      </c>
      <c r="L42" s="8">
        <v>2</v>
      </c>
      <c r="M42">
        <v>1</v>
      </c>
      <c r="N42">
        <v>1</v>
      </c>
      <c r="O42">
        <v>2</v>
      </c>
      <c r="P42" s="5">
        <v>2</v>
      </c>
      <c r="Q42" s="15">
        <f t="shared" si="16"/>
        <v>2</v>
      </c>
      <c r="R42" s="15">
        <f t="shared" si="17"/>
        <v>1.5</v>
      </c>
      <c r="S42" s="5">
        <f t="shared" si="18"/>
        <v>1.5</v>
      </c>
      <c r="T42">
        <v>2</v>
      </c>
      <c r="U42">
        <v>2</v>
      </c>
      <c r="V42">
        <v>2</v>
      </c>
      <c r="W42" s="8">
        <v>2</v>
      </c>
      <c r="X42">
        <v>2</v>
      </c>
      <c r="Y42">
        <v>2</v>
      </c>
      <c r="Z42">
        <v>2</v>
      </c>
      <c r="AA42" s="8">
        <v>2</v>
      </c>
      <c r="AB42">
        <v>2</v>
      </c>
      <c r="AC42">
        <v>2</v>
      </c>
      <c r="AD42">
        <v>2</v>
      </c>
      <c r="AE42" s="5">
        <v>2</v>
      </c>
      <c r="AF42" s="15">
        <f t="shared" si="19"/>
        <v>2</v>
      </c>
      <c r="AG42" s="15">
        <f t="shared" si="20"/>
        <v>2</v>
      </c>
      <c r="AH42" s="5">
        <f t="shared" si="21"/>
        <v>2</v>
      </c>
      <c r="AI42">
        <v>2</v>
      </c>
      <c r="AJ42">
        <v>1</v>
      </c>
      <c r="AK42">
        <v>1</v>
      </c>
      <c r="AL42" s="8">
        <v>1</v>
      </c>
      <c r="AM42">
        <v>2</v>
      </c>
      <c r="AN42">
        <v>1</v>
      </c>
      <c r="AO42">
        <v>1</v>
      </c>
      <c r="AP42" s="8">
        <v>1</v>
      </c>
      <c r="AQ42">
        <v>2</v>
      </c>
      <c r="AR42">
        <v>1</v>
      </c>
      <c r="AS42">
        <v>2</v>
      </c>
      <c r="AT42" s="5">
        <v>2</v>
      </c>
      <c r="AU42" s="15">
        <f t="shared" si="22"/>
        <v>1.25</v>
      </c>
      <c r="AV42" s="15">
        <f t="shared" si="23"/>
        <v>1.25</v>
      </c>
      <c r="AW42" s="5">
        <f t="shared" si="24"/>
        <v>1.75</v>
      </c>
      <c r="AX42">
        <v>2</v>
      </c>
      <c r="AY42">
        <v>2</v>
      </c>
      <c r="AZ42">
        <v>2</v>
      </c>
      <c r="BA42" s="8">
        <v>2</v>
      </c>
      <c r="BB42">
        <v>2</v>
      </c>
      <c r="BC42">
        <v>1</v>
      </c>
      <c r="BD42">
        <v>2</v>
      </c>
      <c r="BE42" s="8">
        <v>1</v>
      </c>
      <c r="BF42">
        <v>2</v>
      </c>
      <c r="BG42">
        <v>2</v>
      </c>
      <c r="BH42">
        <v>2</v>
      </c>
      <c r="BI42" s="5">
        <v>2</v>
      </c>
      <c r="BJ42" s="15">
        <f t="shared" si="25"/>
        <v>2</v>
      </c>
      <c r="BK42" s="15">
        <f t="shared" si="26"/>
        <v>1.5</v>
      </c>
      <c r="BL42" s="5">
        <f t="shared" si="27"/>
        <v>2</v>
      </c>
      <c r="BO42">
        <f t="shared" si="28"/>
        <v>2</v>
      </c>
      <c r="BP42">
        <f t="shared" si="29"/>
        <v>1.25</v>
      </c>
      <c r="BQ42">
        <f t="shared" si="0"/>
        <v>1.5</v>
      </c>
      <c r="BR42">
        <f t="shared" si="1"/>
        <v>1.25</v>
      </c>
      <c r="BS42">
        <f t="shared" si="2"/>
        <v>1.5</v>
      </c>
      <c r="BT42">
        <f t="shared" si="3"/>
        <v>1.75</v>
      </c>
      <c r="BV42">
        <f t="shared" si="4"/>
        <v>2</v>
      </c>
      <c r="BW42">
        <f t="shared" si="5"/>
        <v>2</v>
      </c>
      <c r="BX42">
        <f t="shared" si="6"/>
        <v>2</v>
      </c>
      <c r="BY42">
        <f t="shared" si="7"/>
        <v>1.5</v>
      </c>
      <c r="BZ42">
        <f t="shared" si="8"/>
        <v>2</v>
      </c>
      <c r="CA42">
        <f t="shared" si="9"/>
        <v>2</v>
      </c>
      <c r="CC42">
        <f t="shared" si="10"/>
        <v>2</v>
      </c>
      <c r="CD42">
        <f t="shared" si="11"/>
        <v>1.625</v>
      </c>
      <c r="CE42">
        <f t="shared" si="12"/>
        <v>1.75</v>
      </c>
      <c r="CF42">
        <f t="shared" si="13"/>
        <v>1.375</v>
      </c>
      <c r="CG42">
        <f t="shared" si="14"/>
        <v>1.75</v>
      </c>
      <c r="CH42">
        <f t="shared" si="15"/>
        <v>1.875</v>
      </c>
    </row>
    <row r="43" spans="1:89" x14ac:dyDescent="0.2">
      <c r="A43">
        <v>42</v>
      </c>
      <c r="B43" s="8">
        <v>140</v>
      </c>
      <c r="C43" s="14">
        <v>0.49</v>
      </c>
      <c r="D43" s="18">
        <v>-1.72</v>
      </c>
      <c r="E43">
        <v>-1</v>
      </c>
      <c r="F43">
        <v>-1</v>
      </c>
      <c r="G43">
        <v>-1</v>
      </c>
      <c r="H43" s="8">
        <v>-1</v>
      </c>
      <c r="I43">
        <v>-1</v>
      </c>
      <c r="J43">
        <v>-1</v>
      </c>
      <c r="K43">
        <v>-1</v>
      </c>
      <c r="L43" s="8">
        <v>-1</v>
      </c>
      <c r="M43">
        <v>-1</v>
      </c>
      <c r="N43">
        <v>-1</v>
      </c>
      <c r="O43">
        <v>-1</v>
      </c>
      <c r="P43" s="5">
        <v>-1</v>
      </c>
      <c r="Q43" s="15">
        <f t="shared" si="16"/>
        <v>-1</v>
      </c>
      <c r="R43" s="15">
        <f t="shared" si="17"/>
        <v>-1</v>
      </c>
      <c r="S43" s="5">
        <f t="shared" si="18"/>
        <v>-1</v>
      </c>
      <c r="T43">
        <v>1</v>
      </c>
      <c r="U43">
        <v>1</v>
      </c>
      <c r="V43">
        <v>1</v>
      </c>
      <c r="W43" s="8">
        <v>1</v>
      </c>
      <c r="X43">
        <v>1</v>
      </c>
      <c r="Y43">
        <v>1</v>
      </c>
      <c r="Z43">
        <v>2</v>
      </c>
      <c r="AA43" s="8">
        <v>1</v>
      </c>
      <c r="AB43">
        <v>1</v>
      </c>
      <c r="AC43">
        <v>2</v>
      </c>
      <c r="AD43">
        <v>1</v>
      </c>
      <c r="AE43" s="5">
        <v>1</v>
      </c>
      <c r="AF43" s="15">
        <f t="shared" si="19"/>
        <v>1</v>
      </c>
      <c r="AG43" s="15">
        <f t="shared" si="20"/>
        <v>1.25</v>
      </c>
      <c r="AH43" s="5">
        <f t="shared" si="21"/>
        <v>1.25</v>
      </c>
      <c r="AI43">
        <v>1</v>
      </c>
      <c r="AJ43">
        <v>2</v>
      </c>
      <c r="AK43">
        <v>2</v>
      </c>
      <c r="AL43" s="8">
        <v>3</v>
      </c>
      <c r="AM43">
        <v>2</v>
      </c>
      <c r="AN43">
        <v>2</v>
      </c>
      <c r="AO43">
        <v>2</v>
      </c>
      <c r="AP43" s="8">
        <v>2</v>
      </c>
      <c r="AQ43">
        <v>2</v>
      </c>
      <c r="AR43">
        <v>2</v>
      </c>
      <c r="AS43">
        <v>2</v>
      </c>
      <c r="AT43" s="5">
        <v>2</v>
      </c>
      <c r="AU43" s="15">
        <f t="shared" si="22"/>
        <v>2</v>
      </c>
      <c r="AV43" s="15">
        <f t="shared" si="23"/>
        <v>2</v>
      </c>
      <c r="AW43" s="5">
        <f t="shared" si="24"/>
        <v>2</v>
      </c>
      <c r="AX43">
        <v>2</v>
      </c>
      <c r="AY43">
        <v>2</v>
      </c>
      <c r="AZ43">
        <v>2</v>
      </c>
      <c r="BA43" s="8">
        <v>2</v>
      </c>
      <c r="BB43">
        <v>2</v>
      </c>
      <c r="BC43">
        <v>3</v>
      </c>
      <c r="BD43">
        <v>2</v>
      </c>
      <c r="BE43" s="8">
        <v>2</v>
      </c>
      <c r="BF43">
        <v>2</v>
      </c>
      <c r="BG43">
        <v>2</v>
      </c>
      <c r="BH43">
        <v>2</v>
      </c>
      <c r="BI43" s="5">
        <v>2</v>
      </c>
      <c r="BJ43" s="15">
        <f t="shared" si="25"/>
        <v>2</v>
      </c>
      <c r="BK43" s="15">
        <f t="shared" si="26"/>
        <v>2.25</v>
      </c>
      <c r="BL43" s="5">
        <f t="shared" si="27"/>
        <v>2</v>
      </c>
      <c r="BO43">
        <f t="shared" si="28"/>
        <v>-1</v>
      </c>
      <c r="BP43">
        <f t="shared" si="29"/>
        <v>2</v>
      </c>
      <c r="BQ43">
        <f t="shared" si="0"/>
        <v>-1</v>
      </c>
      <c r="BR43">
        <f t="shared" si="1"/>
        <v>2</v>
      </c>
      <c r="BS43">
        <f t="shared" si="2"/>
        <v>-1</v>
      </c>
      <c r="BT43">
        <f t="shared" si="3"/>
        <v>2</v>
      </c>
      <c r="BV43">
        <f t="shared" si="4"/>
        <v>1</v>
      </c>
      <c r="BW43">
        <f t="shared" si="5"/>
        <v>2</v>
      </c>
      <c r="BX43">
        <f t="shared" si="6"/>
        <v>1.25</v>
      </c>
      <c r="BY43">
        <f t="shared" si="7"/>
        <v>2.25</v>
      </c>
      <c r="BZ43">
        <f t="shared" si="8"/>
        <v>1.25</v>
      </c>
      <c r="CA43">
        <f t="shared" si="9"/>
        <v>2</v>
      </c>
      <c r="CC43">
        <f t="shared" si="10"/>
        <v>0</v>
      </c>
      <c r="CD43">
        <f t="shared" si="11"/>
        <v>2</v>
      </c>
      <c r="CE43">
        <f t="shared" si="12"/>
        <v>0.125</v>
      </c>
      <c r="CF43">
        <f t="shared" si="13"/>
        <v>2.125</v>
      </c>
      <c r="CG43">
        <f t="shared" si="14"/>
        <v>0.125</v>
      </c>
      <c r="CH43">
        <f t="shared" si="15"/>
        <v>2</v>
      </c>
    </row>
    <row r="44" spans="1:89" s="55" customFormat="1" ht="13.5" thickBot="1" x14ac:dyDescent="0.25">
      <c r="A44" s="55">
        <v>43</v>
      </c>
      <c r="B44" s="62">
        <v>142</v>
      </c>
      <c r="C44" s="14">
        <v>1</v>
      </c>
      <c r="D44" s="17">
        <v>0.72</v>
      </c>
      <c r="E44" s="55">
        <v>0</v>
      </c>
      <c r="F44" s="55">
        <v>-1</v>
      </c>
      <c r="G44" s="55">
        <v>0</v>
      </c>
      <c r="H44" s="62">
        <v>0</v>
      </c>
      <c r="I44" s="55">
        <v>0</v>
      </c>
      <c r="J44" s="55">
        <v>0</v>
      </c>
      <c r="K44" s="55">
        <v>0</v>
      </c>
      <c r="L44" s="62">
        <v>-1</v>
      </c>
      <c r="M44" s="55">
        <v>0</v>
      </c>
      <c r="N44" s="55">
        <v>0</v>
      </c>
      <c r="O44" s="55">
        <v>0</v>
      </c>
      <c r="P44" s="63">
        <v>0</v>
      </c>
      <c r="Q44" s="55">
        <f t="shared" si="16"/>
        <v>-0.25</v>
      </c>
      <c r="R44" s="55">
        <f t="shared" si="17"/>
        <v>-0.25</v>
      </c>
      <c r="S44" s="63">
        <f t="shared" si="18"/>
        <v>0</v>
      </c>
      <c r="T44" s="55">
        <v>1</v>
      </c>
      <c r="U44" s="55">
        <v>0</v>
      </c>
      <c r="V44" s="55">
        <v>0</v>
      </c>
      <c r="W44" s="62">
        <v>0</v>
      </c>
      <c r="X44" s="55">
        <v>0</v>
      </c>
      <c r="Y44" s="55">
        <v>0</v>
      </c>
      <c r="Z44" s="55">
        <v>0</v>
      </c>
      <c r="AA44" s="62">
        <v>-1</v>
      </c>
      <c r="AB44" s="55">
        <v>0</v>
      </c>
      <c r="AC44" s="55">
        <v>0</v>
      </c>
      <c r="AD44" s="55">
        <v>0</v>
      </c>
      <c r="AE44" s="63">
        <v>0</v>
      </c>
      <c r="AF44" s="55">
        <f t="shared" si="19"/>
        <v>0.25</v>
      </c>
      <c r="AG44" s="55">
        <f t="shared" si="20"/>
        <v>-0.25</v>
      </c>
      <c r="AH44" s="63">
        <f t="shared" si="21"/>
        <v>0</v>
      </c>
      <c r="AI44" s="55">
        <v>-1</v>
      </c>
      <c r="AJ44" s="55">
        <v>-1</v>
      </c>
      <c r="AK44" s="55">
        <v>-1</v>
      </c>
      <c r="AL44" s="62">
        <v>-1</v>
      </c>
      <c r="AM44" s="55">
        <v>1</v>
      </c>
      <c r="AN44" s="55">
        <v>1</v>
      </c>
      <c r="AO44" s="55">
        <v>1</v>
      </c>
      <c r="AP44" s="62">
        <v>0</v>
      </c>
      <c r="AQ44" s="55">
        <v>0</v>
      </c>
      <c r="AR44" s="55">
        <v>1</v>
      </c>
      <c r="AS44" s="55">
        <v>0</v>
      </c>
      <c r="AT44" s="63">
        <v>0</v>
      </c>
      <c r="AU44" s="55">
        <f t="shared" si="22"/>
        <v>-1</v>
      </c>
      <c r="AV44" s="55">
        <f t="shared" si="23"/>
        <v>0.75</v>
      </c>
      <c r="AW44" s="63">
        <f t="shared" si="24"/>
        <v>0.25</v>
      </c>
      <c r="AX44" s="55">
        <v>1</v>
      </c>
      <c r="AY44" s="55">
        <v>0</v>
      </c>
      <c r="AZ44" s="55">
        <v>0</v>
      </c>
      <c r="BA44" s="62">
        <v>1</v>
      </c>
      <c r="BB44" s="55">
        <v>1</v>
      </c>
      <c r="BC44" s="55">
        <v>1</v>
      </c>
      <c r="BD44" s="55">
        <v>1</v>
      </c>
      <c r="BE44" s="62">
        <v>0</v>
      </c>
      <c r="BF44" s="55">
        <v>0</v>
      </c>
      <c r="BG44" s="55">
        <v>0</v>
      </c>
      <c r="BH44" s="55">
        <v>0</v>
      </c>
      <c r="BI44" s="63">
        <v>0</v>
      </c>
      <c r="BJ44" s="55">
        <f t="shared" si="25"/>
        <v>0.5</v>
      </c>
      <c r="BK44" s="55">
        <f t="shared" si="26"/>
        <v>0.75</v>
      </c>
      <c r="BL44" s="63">
        <f t="shared" si="27"/>
        <v>0</v>
      </c>
      <c r="BO44" s="55">
        <f t="shared" si="28"/>
        <v>-0.25</v>
      </c>
      <c r="BP44" s="55">
        <f t="shared" si="29"/>
        <v>-1</v>
      </c>
      <c r="BQ44" s="55">
        <f t="shared" si="0"/>
        <v>-0.25</v>
      </c>
      <c r="BR44" s="55">
        <f t="shared" si="1"/>
        <v>0.75</v>
      </c>
      <c r="BS44" s="55">
        <f t="shared" si="2"/>
        <v>0</v>
      </c>
      <c r="BT44" s="55">
        <f t="shared" si="3"/>
        <v>0.25</v>
      </c>
      <c r="BU44" s="56"/>
      <c r="BV44" s="55">
        <f t="shared" si="4"/>
        <v>0.25</v>
      </c>
      <c r="BW44" s="55">
        <f t="shared" si="5"/>
        <v>0.5</v>
      </c>
      <c r="BX44" s="55">
        <f t="shared" si="6"/>
        <v>-0.25</v>
      </c>
      <c r="BY44" s="55">
        <f t="shared" si="7"/>
        <v>0.75</v>
      </c>
      <c r="BZ44" s="55">
        <f t="shared" si="8"/>
        <v>0</v>
      </c>
      <c r="CA44" s="55">
        <f t="shared" si="9"/>
        <v>0</v>
      </c>
      <c r="CB44" s="56"/>
      <c r="CC44" s="55">
        <f t="shared" si="10"/>
        <v>0</v>
      </c>
      <c r="CD44" s="55">
        <f t="shared" si="11"/>
        <v>-0.25</v>
      </c>
      <c r="CE44" s="55">
        <f t="shared" si="12"/>
        <v>-0.25</v>
      </c>
      <c r="CF44" s="55">
        <f t="shared" si="13"/>
        <v>0.75</v>
      </c>
      <c r="CG44" s="55">
        <f t="shared" si="14"/>
        <v>0</v>
      </c>
      <c r="CH44" s="55">
        <f t="shared" si="15"/>
        <v>0.125</v>
      </c>
      <c r="CI44" s="56"/>
      <c r="CJ44" s="56"/>
      <c r="CK44" s="56"/>
    </row>
    <row r="45" spans="1:89" ht="13.5" thickBot="1" x14ac:dyDescent="0.25">
      <c r="E45" s="64"/>
      <c r="F45" s="64"/>
      <c r="G45" s="64"/>
      <c r="H45" s="65"/>
      <c r="I45" s="64"/>
      <c r="J45" s="64"/>
      <c r="K45" s="64"/>
      <c r="L45" s="65"/>
      <c r="M45" s="64"/>
      <c r="N45" s="64"/>
      <c r="O45" s="64"/>
      <c r="P45" s="66"/>
      <c r="Q45" s="67"/>
      <c r="R45" s="67"/>
      <c r="S45" s="66"/>
      <c r="T45" s="64"/>
      <c r="U45" s="64"/>
      <c r="V45" s="64"/>
      <c r="W45" s="65"/>
      <c r="X45" s="64"/>
      <c r="Y45" s="64"/>
      <c r="Z45" s="64"/>
      <c r="AA45" s="65"/>
      <c r="AB45" s="64"/>
      <c r="AC45" s="64"/>
      <c r="AD45" s="64"/>
      <c r="AE45" s="66"/>
      <c r="AF45" s="67"/>
      <c r="AG45" s="67"/>
      <c r="AH45" s="66"/>
      <c r="AI45" s="64"/>
      <c r="AJ45" s="64"/>
      <c r="AK45" s="64"/>
      <c r="AL45" s="65"/>
      <c r="AM45" s="64"/>
      <c r="AN45" s="64"/>
      <c r="AO45" s="64"/>
      <c r="AP45" s="65"/>
      <c r="AQ45" s="64"/>
      <c r="AR45" s="64"/>
      <c r="AS45" s="64"/>
      <c r="AT45" s="66"/>
      <c r="AU45" s="67"/>
      <c r="AV45" s="67"/>
      <c r="AW45" s="66"/>
      <c r="AX45" s="64"/>
      <c r="AY45" s="64"/>
      <c r="AZ45" s="64"/>
      <c r="BA45" s="65"/>
      <c r="BB45" s="64"/>
      <c r="BC45" s="64"/>
      <c r="BD45" s="64"/>
      <c r="BE45" s="65"/>
      <c r="BF45" s="64"/>
      <c r="BG45" s="64"/>
      <c r="BH45" s="64"/>
      <c r="BI45" s="66"/>
      <c r="BJ45" s="67"/>
      <c r="BK45" s="67"/>
      <c r="BL45" s="66"/>
      <c r="BM45" s="64"/>
      <c r="BN45" s="64"/>
    </row>
    <row r="46" spans="1:89" x14ac:dyDescent="0.2">
      <c r="E46" s="64"/>
      <c r="F46" s="64"/>
      <c r="G46" s="64"/>
      <c r="H46" s="65"/>
      <c r="I46" s="64"/>
      <c r="J46" s="64"/>
      <c r="K46" s="64"/>
      <c r="L46" s="65"/>
      <c r="M46" s="64"/>
      <c r="N46" s="64"/>
      <c r="O46" s="64"/>
      <c r="P46" s="66"/>
      <c r="Q46" s="67"/>
      <c r="R46" s="67"/>
      <c r="S46" s="66"/>
      <c r="T46" s="64"/>
      <c r="U46" s="64"/>
      <c r="V46" s="64"/>
      <c r="W46" s="65"/>
      <c r="X46" s="64"/>
      <c r="Y46" s="64"/>
      <c r="Z46" s="64"/>
      <c r="AA46" s="65"/>
      <c r="AB46" s="64"/>
      <c r="AC46" s="64"/>
      <c r="AD46" s="64"/>
      <c r="AE46" s="66"/>
      <c r="AF46" s="67"/>
      <c r="AG46" s="67"/>
      <c r="AH46" s="66"/>
      <c r="AI46" s="64"/>
      <c r="AJ46" s="64"/>
      <c r="AK46" s="64"/>
      <c r="AL46" s="65"/>
      <c r="AM46" s="64"/>
      <c r="AN46" s="64"/>
      <c r="AO46" s="64"/>
      <c r="AP46" s="65"/>
      <c r="AQ46" s="64"/>
      <c r="AR46" s="64"/>
      <c r="AS46" s="64"/>
      <c r="AT46" s="66"/>
      <c r="AU46" s="67"/>
      <c r="AV46" s="67"/>
      <c r="AW46" s="66"/>
      <c r="AX46" s="64"/>
      <c r="AY46" s="64"/>
      <c r="AZ46" s="64"/>
      <c r="BA46" s="65"/>
      <c r="BB46" s="64"/>
      <c r="BC46" s="64"/>
      <c r="BD46" s="64"/>
      <c r="BE46" s="65"/>
      <c r="BF46" s="64"/>
      <c r="BG46" s="64"/>
      <c r="BH46" s="64"/>
      <c r="BI46" s="66"/>
      <c r="BJ46" s="67"/>
      <c r="BK46" s="67"/>
      <c r="BL46" s="66"/>
      <c r="BM46" s="134" t="s">
        <v>120</v>
      </c>
      <c r="BN46" s="135"/>
      <c r="BO46" s="93">
        <f t="shared" ref="BO46:BT46" si="30">AVERAGE(BO3:BO44)</f>
        <v>0.63095238095238093</v>
      </c>
      <c r="BP46" s="93">
        <f t="shared" si="30"/>
        <v>1.3630952380952381</v>
      </c>
      <c r="BQ46" s="93">
        <f t="shared" si="30"/>
        <v>0.9642857142857143</v>
      </c>
      <c r="BR46" s="93">
        <f t="shared" si="30"/>
        <v>1.5952380952380953</v>
      </c>
      <c r="BS46" s="93">
        <f t="shared" si="30"/>
        <v>0.77380952380952384</v>
      </c>
      <c r="BT46" s="93">
        <f t="shared" si="30"/>
        <v>1.4107142857142858</v>
      </c>
      <c r="BU46" s="94"/>
      <c r="BV46" s="93">
        <f t="shared" ref="BV46:CA46" si="31">AVERAGE(BV3:BV44)</f>
        <v>0.86904761904761907</v>
      </c>
      <c r="BW46" s="93">
        <f t="shared" si="31"/>
        <v>1.4642857142857142</v>
      </c>
      <c r="BX46" s="93">
        <f t="shared" si="31"/>
        <v>1.1011904761904763</v>
      </c>
      <c r="BY46" s="93">
        <f t="shared" si="31"/>
        <v>1.7440476190476191</v>
      </c>
      <c r="BZ46" s="93">
        <f t="shared" si="31"/>
        <v>0.90476190476190477</v>
      </c>
      <c r="CA46" s="93">
        <f t="shared" si="31"/>
        <v>1.5357142857142858</v>
      </c>
      <c r="CB46" s="94"/>
      <c r="CC46" s="93">
        <f t="shared" ref="CC46:CH46" si="32">AVERAGE(CC3:CC44)</f>
        <v>0.75</v>
      </c>
      <c r="CD46" s="93">
        <f t="shared" si="32"/>
        <v>1.4136904761904763</v>
      </c>
      <c r="CE46" s="93">
        <f t="shared" si="32"/>
        <v>1.0327380952380953</v>
      </c>
      <c r="CF46" s="93">
        <f t="shared" si="32"/>
        <v>1.6696428571428572</v>
      </c>
      <c r="CG46" s="93">
        <f t="shared" si="32"/>
        <v>0.8392857142857143</v>
      </c>
      <c r="CH46" s="95">
        <f t="shared" si="32"/>
        <v>1.4732142857142858</v>
      </c>
    </row>
    <row r="47" spans="1:89" ht="13.5" thickBot="1" x14ac:dyDescent="0.25">
      <c r="E47" s="64"/>
      <c r="F47" s="64"/>
      <c r="G47" s="64"/>
      <c r="H47" s="65"/>
      <c r="I47" s="64"/>
      <c r="J47" s="64"/>
      <c r="K47" s="64"/>
      <c r="L47" s="65"/>
      <c r="M47" s="64"/>
      <c r="N47" s="64"/>
      <c r="O47" s="64"/>
      <c r="P47" s="66"/>
      <c r="Q47" s="67"/>
      <c r="R47" s="67"/>
      <c r="S47" s="66"/>
      <c r="T47" s="64"/>
      <c r="U47" s="64"/>
      <c r="V47" s="64"/>
      <c r="W47" s="65"/>
      <c r="X47" s="64"/>
      <c r="Y47" s="64"/>
      <c r="Z47" s="64"/>
      <c r="AA47" s="65"/>
      <c r="AB47" s="64"/>
      <c r="AC47" s="64"/>
      <c r="AD47" s="64"/>
      <c r="AE47" s="66"/>
      <c r="AF47" s="67"/>
      <c r="AG47" s="67"/>
      <c r="AH47" s="66"/>
      <c r="AI47" s="64"/>
      <c r="AJ47" s="64"/>
      <c r="AK47" s="64"/>
      <c r="AL47" s="65"/>
      <c r="AM47" s="64"/>
      <c r="AN47" s="64"/>
      <c r="AO47" s="64"/>
      <c r="AP47" s="65"/>
      <c r="AQ47" s="64"/>
      <c r="AR47" s="64"/>
      <c r="AS47" s="64"/>
      <c r="AT47" s="66"/>
      <c r="AU47" s="67"/>
      <c r="AV47" s="67"/>
      <c r="AW47" s="66"/>
      <c r="AX47" s="64"/>
      <c r="AY47" s="64"/>
      <c r="AZ47" s="64"/>
      <c r="BA47" s="65"/>
      <c r="BB47" s="64"/>
      <c r="BC47" s="64"/>
      <c r="BD47" s="64"/>
      <c r="BE47" s="65"/>
      <c r="BF47" s="64"/>
      <c r="BG47" s="64"/>
      <c r="BH47" s="64"/>
      <c r="BI47" s="66"/>
      <c r="BJ47" s="67"/>
      <c r="BK47" s="67"/>
      <c r="BL47" s="66"/>
      <c r="BM47" s="136" t="s">
        <v>121</v>
      </c>
      <c r="BN47" s="137"/>
      <c r="BO47" s="96">
        <f>STDEVA(BO3:BO44)</f>
        <v>1.2262849100449491</v>
      </c>
      <c r="BP47" s="96">
        <f>STDEVA(BP3:BP44)</f>
        <v>1.2749968686623203</v>
      </c>
      <c r="BQ47" s="96">
        <f t="shared" ref="BQ47:CH47" si="33">STDEVA(BQ3:BQ44)</f>
        <v>1.3909237899852882</v>
      </c>
      <c r="BR47" s="96">
        <f t="shared" si="33"/>
        <v>1.3659093961582358</v>
      </c>
      <c r="BS47" s="96">
        <f t="shared" si="33"/>
        <v>1.2781101757557913</v>
      </c>
      <c r="BT47" s="96">
        <f t="shared" si="33"/>
        <v>1.306435091416188</v>
      </c>
      <c r="BU47" s="96"/>
      <c r="BV47" s="96">
        <f t="shared" si="33"/>
        <v>1.2940271975198288</v>
      </c>
      <c r="BW47" s="96">
        <f t="shared" si="33"/>
        <v>1.0743282481015706</v>
      </c>
      <c r="BX47" s="96">
        <f t="shared" si="33"/>
        <v>1.3480558763496207</v>
      </c>
      <c r="BY47" s="96">
        <f t="shared" si="33"/>
        <v>1.0627967236145865</v>
      </c>
      <c r="BZ47" s="96">
        <f t="shared" si="33"/>
        <v>1.3354367844801285</v>
      </c>
      <c r="CA47" s="96">
        <f t="shared" si="33"/>
        <v>1.0600440461560741</v>
      </c>
      <c r="CB47" s="96"/>
      <c r="CC47" s="96">
        <f t="shared" si="33"/>
        <v>1.0685355832553856</v>
      </c>
      <c r="CD47" s="96">
        <f t="shared" si="33"/>
        <v>1.0916423404299047</v>
      </c>
      <c r="CE47" s="96">
        <f t="shared" si="33"/>
        <v>1.1503113058927033</v>
      </c>
      <c r="CF47" s="96">
        <f t="shared" si="33"/>
        <v>1.1355606721217877</v>
      </c>
      <c r="CG47" s="96">
        <f t="shared" si="33"/>
        <v>1.1440746454777708</v>
      </c>
      <c r="CH47" s="97">
        <f t="shared" si="33"/>
        <v>1.1130927149101564</v>
      </c>
    </row>
    <row r="48" spans="1:89" x14ac:dyDescent="0.2">
      <c r="E48" s="64"/>
      <c r="F48" s="64"/>
      <c r="G48" s="64"/>
      <c r="H48" s="65"/>
      <c r="I48" s="64"/>
      <c r="J48" s="64"/>
      <c r="K48" s="64"/>
      <c r="L48" s="65"/>
      <c r="M48" s="64"/>
      <c r="N48" s="64"/>
      <c r="O48" s="64"/>
      <c r="P48" s="66"/>
      <c r="Q48" s="67"/>
      <c r="R48" s="67"/>
      <c r="S48" s="66"/>
      <c r="T48" s="64"/>
      <c r="U48" s="64"/>
      <c r="V48" s="64"/>
      <c r="W48" s="65"/>
      <c r="X48" s="64"/>
      <c r="Y48" s="64"/>
      <c r="Z48" s="64"/>
      <c r="AA48" s="65"/>
      <c r="AB48" s="64"/>
      <c r="AC48" s="64"/>
      <c r="AD48" s="64"/>
      <c r="AE48" s="66"/>
      <c r="AF48" s="67"/>
      <c r="AG48" s="67"/>
      <c r="AH48" s="66"/>
      <c r="AI48" s="64"/>
      <c r="AJ48" s="64"/>
      <c r="AK48" s="64"/>
      <c r="AL48" s="65"/>
      <c r="AM48" s="64"/>
      <c r="AN48" s="64"/>
      <c r="AO48" s="64"/>
      <c r="AP48" s="65"/>
      <c r="AQ48" s="64"/>
      <c r="AR48" s="64"/>
      <c r="AS48" s="64"/>
      <c r="AT48" s="66"/>
      <c r="AU48" s="67"/>
      <c r="AV48" s="67"/>
      <c r="AW48" s="66"/>
      <c r="AX48" s="64"/>
      <c r="AY48" s="64"/>
      <c r="AZ48" s="64"/>
      <c r="BA48" s="65"/>
      <c r="BB48" s="64"/>
      <c r="BC48" s="64"/>
      <c r="BD48" s="64"/>
      <c r="BE48" s="65"/>
      <c r="BF48" s="64"/>
      <c r="BG48" s="64"/>
      <c r="BH48" s="64"/>
      <c r="BI48" s="66"/>
      <c r="BJ48" s="67"/>
      <c r="BK48" s="67"/>
      <c r="BL48" s="66"/>
      <c r="BM48" s="64"/>
      <c r="BN48" s="64"/>
      <c r="BO48" s="64"/>
      <c r="BP48" s="64"/>
      <c r="BQ48" s="64"/>
      <c r="BR48" s="64"/>
      <c r="BS48" s="64"/>
      <c r="BT48" s="64"/>
      <c r="BV48" s="64"/>
      <c r="BW48" s="64"/>
      <c r="BX48" s="64"/>
      <c r="BY48" s="64"/>
      <c r="BZ48" s="64"/>
      <c r="CA48" s="64"/>
    </row>
    <row r="49" spans="5:79" x14ac:dyDescent="0.2">
      <c r="E49" s="64"/>
      <c r="F49" s="64"/>
      <c r="G49" s="64"/>
      <c r="H49" s="65"/>
      <c r="I49" s="64"/>
      <c r="J49" s="64"/>
      <c r="K49" s="64"/>
      <c r="L49" s="65"/>
      <c r="M49" s="64"/>
      <c r="N49" s="64"/>
      <c r="O49" s="64"/>
      <c r="P49" s="66"/>
      <c r="Q49" s="67"/>
      <c r="R49" s="67"/>
      <c r="S49" s="66"/>
      <c r="T49" s="64"/>
      <c r="U49" s="64"/>
      <c r="V49" s="64"/>
      <c r="W49" s="65"/>
      <c r="X49" s="64"/>
      <c r="Y49" s="64"/>
      <c r="Z49" s="64"/>
      <c r="AA49" s="65"/>
      <c r="AB49" s="64"/>
      <c r="AC49" s="64"/>
      <c r="AD49" s="64"/>
      <c r="AE49" s="66"/>
      <c r="AF49" s="67"/>
      <c r="AG49" s="67"/>
      <c r="AH49" s="66"/>
      <c r="AI49" s="64"/>
      <c r="AJ49" s="64"/>
      <c r="AK49" s="64"/>
      <c r="AL49" s="65"/>
      <c r="AM49" s="64"/>
      <c r="AN49" s="64"/>
      <c r="AO49" s="64"/>
      <c r="AP49" s="65"/>
      <c r="AQ49" s="64"/>
      <c r="AR49" s="64"/>
      <c r="AS49" s="64"/>
      <c r="AT49" s="66"/>
      <c r="AU49" s="67"/>
      <c r="AV49" s="67"/>
      <c r="AW49" s="66"/>
      <c r="AX49" s="64"/>
      <c r="AY49" s="64"/>
      <c r="AZ49" s="64"/>
      <c r="BA49" s="65"/>
      <c r="BB49" s="64"/>
      <c r="BC49" s="64"/>
      <c r="BD49" s="64"/>
      <c r="BE49" s="65"/>
      <c r="BF49" s="64"/>
      <c r="BG49" s="64"/>
      <c r="BH49" s="64"/>
      <c r="BI49" s="66"/>
      <c r="BJ49" s="67"/>
      <c r="BK49" s="67"/>
      <c r="BL49" s="66"/>
      <c r="BM49" s="64"/>
      <c r="BN49" s="64"/>
      <c r="BO49" s="64"/>
      <c r="BP49" s="64"/>
      <c r="BQ49" s="64"/>
      <c r="BR49" s="64"/>
      <c r="BS49" s="64"/>
      <c r="BT49" s="64"/>
      <c r="BV49" s="64"/>
      <c r="BW49" s="64"/>
      <c r="BX49" s="64"/>
      <c r="BY49" s="64"/>
      <c r="BZ49" s="64"/>
      <c r="CA49" s="64"/>
    </row>
  </sheetData>
  <mergeCells count="11">
    <mergeCell ref="A1:B1"/>
    <mergeCell ref="C1:D1"/>
    <mergeCell ref="AX1:BL1"/>
    <mergeCell ref="E1:S1"/>
    <mergeCell ref="T1:AH1"/>
    <mergeCell ref="AI1:AW1"/>
    <mergeCell ref="BM46:BN46"/>
    <mergeCell ref="BM47:BN47"/>
    <mergeCell ref="BV1:CA1"/>
    <mergeCell ref="CC1:CH1"/>
    <mergeCell ref="BO1:BT1"/>
  </mergeCells>
  <conditionalFormatting sqref="E3:BL44">
    <cfRule type="colorScale" priority="4">
      <colorScale>
        <cfvo type="num" val="-3"/>
        <cfvo type="num" val="3"/>
        <color rgb="FFFF7128"/>
        <color theme="9" tint="0.39997558519241921"/>
      </colorScale>
    </cfRule>
  </conditionalFormatting>
  <conditionalFormatting sqref="CC3:CH44 CC46:CH46 BO3:BT44 BO46:BT46 BV3:CA44 BV46:CA46">
    <cfRule type="colorScale" priority="5">
      <colorScale>
        <cfvo type="min"/>
        <cfvo type="max"/>
        <color rgb="FFFF7128"/>
        <color theme="9" tint="0.39997558519241921"/>
      </colorScale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8"/>
  <sheetViews>
    <sheetView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A2" sqref="A2:XFD3"/>
    </sheetView>
  </sheetViews>
  <sheetFormatPr baseColWidth="10" defaultRowHeight="12.75" x14ac:dyDescent="0.2"/>
  <cols>
    <col min="1" max="1" width="3.85546875" style="19" customWidth="1"/>
    <col min="2" max="2" width="8.85546875" style="25" bestFit="1" customWidth="1"/>
    <col min="3" max="3" width="10.42578125" style="19" customWidth="1"/>
    <col min="4" max="4" width="10.42578125" style="25" customWidth="1"/>
    <col min="5" max="5" width="11.42578125" style="19"/>
    <col min="6" max="6" width="11.42578125" style="25"/>
    <col min="7" max="9" width="7.5703125" style="19" customWidth="1"/>
    <col min="10" max="10" width="7.5703125" style="25" customWidth="1"/>
    <col min="11" max="14" width="7.5703125" style="19" customWidth="1"/>
    <col min="15" max="15" width="7.5703125" style="25" customWidth="1"/>
    <col min="16" max="16384" width="11.42578125" style="19"/>
  </cols>
  <sheetData>
    <row r="1" spans="1:15" x14ac:dyDescent="0.2">
      <c r="A1" s="132" t="s">
        <v>35</v>
      </c>
      <c r="B1" s="122"/>
      <c r="C1" s="106" t="s">
        <v>253</v>
      </c>
      <c r="D1" s="106"/>
      <c r="E1" s="120" t="s">
        <v>53</v>
      </c>
      <c r="F1" s="122"/>
      <c r="G1" s="133" t="s">
        <v>116</v>
      </c>
      <c r="H1" s="121"/>
      <c r="I1" s="121"/>
      <c r="J1" s="122"/>
      <c r="K1" s="133" t="s">
        <v>119</v>
      </c>
      <c r="L1" s="121"/>
      <c r="M1" s="121"/>
      <c r="N1" s="121"/>
      <c r="O1" s="121"/>
    </row>
    <row r="2" spans="1:15" s="23" customFormat="1" ht="13.5" thickBot="1" x14ac:dyDescent="0.25">
      <c r="A2" s="23" t="s">
        <v>254</v>
      </c>
      <c r="B2" s="24" t="s">
        <v>36</v>
      </c>
      <c r="C2" s="3" t="s">
        <v>52</v>
      </c>
      <c r="D2" s="6" t="s">
        <v>41</v>
      </c>
      <c r="E2" s="23" t="s">
        <v>52</v>
      </c>
      <c r="F2" s="24" t="s">
        <v>41</v>
      </c>
      <c r="G2" s="23" t="s">
        <v>96</v>
      </c>
      <c r="H2" s="23" t="s">
        <v>97</v>
      </c>
      <c r="I2" s="23" t="s">
        <v>98</v>
      </c>
      <c r="J2" s="24" t="s">
        <v>99</v>
      </c>
      <c r="K2" s="23" t="s">
        <v>117</v>
      </c>
      <c r="L2" s="23" t="s">
        <v>118</v>
      </c>
      <c r="M2" s="23" t="s">
        <v>107</v>
      </c>
      <c r="N2" s="23" t="s">
        <v>108</v>
      </c>
      <c r="O2" s="24" t="s">
        <v>109</v>
      </c>
    </row>
    <row r="3" spans="1:15" ht="13.5" thickTop="1" x14ac:dyDescent="0.2">
      <c r="A3" s="19">
        <v>1</v>
      </c>
      <c r="B3" s="25">
        <v>30</v>
      </c>
      <c r="C3" s="13">
        <v>0</v>
      </c>
      <c r="D3" s="17">
        <v>0.72</v>
      </c>
      <c r="E3" s="19">
        <v>861.48</v>
      </c>
      <c r="F3" s="25">
        <v>1093.81</v>
      </c>
      <c r="G3" s="19">
        <v>56.65</v>
      </c>
      <c r="H3" s="19">
        <v>101.7</v>
      </c>
      <c r="I3" s="19">
        <v>112.19</v>
      </c>
      <c r="J3" s="25">
        <v>88.97</v>
      </c>
      <c r="K3" s="19">
        <v>35.520000000000003</v>
      </c>
      <c r="L3" s="19">
        <v>10.43</v>
      </c>
      <c r="M3" s="19">
        <v>20.149999999999999</v>
      </c>
      <c r="N3" s="19">
        <v>74.13</v>
      </c>
      <c r="O3" s="25">
        <v>4.12</v>
      </c>
    </row>
    <row r="4" spans="1:15" x14ac:dyDescent="0.2">
      <c r="A4" s="19">
        <v>2</v>
      </c>
      <c r="B4" s="25">
        <v>31</v>
      </c>
      <c r="C4" s="13">
        <v>0.47</v>
      </c>
      <c r="D4" s="17">
        <v>0.72</v>
      </c>
      <c r="E4" s="19">
        <v>647.70000000000005</v>
      </c>
      <c r="F4" s="25">
        <v>1255.05</v>
      </c>
      <c r="G4" s="19">
        <v>82.32</v>
      </c>
      <c r="H4" s="19">
        <v>81.349999999999994</v>
      </c>
      <c r="I4" s="19">
        <v>84.08</v>
      </c>
      <c r="J4" s="25">
        <v>72.34</v>
      </c>
      <c r="K4" s="19">
        <v>116.52</v>
      </c>
      <c r="L4" s="19">
        <v>10.26</v>
      </c>
      <c r="M4" s="19">
        <v>15.53</v>
      </c>
      <c r="N4" s="19">
        <v>52.66</v>
      </c>
      <c r="O4" s="25">
        <v>22.35</v>
      </c>
    </row>
    <row r="5" spans="1:15" ht="13.5" customHeight="1" x14ac:dyDescent="0.2">
      <c r="A5" s="19">
        <v>3</v>
      </c>
      <c r="B5" s="25">
        <v>32</v>
      </c>
      <c r="C5" s="14">
        <v>1</v>
      </c>
      <c r="D5" s="17">
        <v>0.72</v>
      </c>
      <c r="E5" s="19">
        <v>482.72</v>
      </c>
      <c r="F5" s="25">
        <v>438.37</v>
      </c>
      <c r="G5" s="19">
        <v>71.62</v>
      </c>
      <c r="H5" s="19">
        <v>20.13</v>
      </c>
      <c r="I5" s="19">
        <v>17.59</v>
      </c>
      <c r="J5" s="25">
        <v>17.559999999999999</v>
      </c>
      <c r="K5" s="19">
        <v>9.4600000000000009</v>
      </c>
      <c r="L5" s="19">
        <v>4.84</v>
      </c>
      <c r="M5" s="19">
        <v>45.82</v>
      </c>
      <c r="N5" s="19">
        <v>50.88</v>
      </c>
      <c r="O5" s="25">
        <v>19.38</v>
      </c>
    </row>
    <row r="6" spans="1:15" x14ac:dyDescent="0.2">
      <c r="A6" s="19">
        <v>4</v>
      </c>
      <c r="B6" s="25">
        <v>33</v>
      </c>
      <c r="C6" s="14">
        <v>0.47</v>
      </c>
      <c r="D6" s="18">
        <v>0.12</v>
      </c>
      <c r="E6" s="19">
        <v>572.07000000000005</v>
      </c>
      <c r="F6" s="25">
        <v>668.09</v>
      </c>
      <c r="G6" s="19">
        <v>97.97</v>
      </c>
      <c r="H6" s="19">
        <v>44.93</v>
      </c>
      <c r="I6" s="19">
        <v>33.56</v>
      </c>
      <c r="J6" s="25">
        <v>41.66</v>
      </c>
      <c r="K6" s="19">
        <v>80.31</v>
      </c>
      <c r="L6" s="19">
        <v>37.409999999999997</v>
      </c>
      <c r="M6" s="19">
        <v>27.32</v>
      </c>
      <c r="N6" s="19">
        <v>91.19</v>
      </c>
      <c r="O6" s="25">
        <v>38.270000000000003</v>
      </c>
    </row>
    <row r="7" spans="1:15" x14ac:dyDescent="0.2">
      <c r="A7" s="19">
        <v>5</v>
      </c>
      <c r="B7" s="25">
        <v>38</v>
      </c>
      <c r="C7" s="14">
        <v>0.47</v>
      </c>
      <c r="D7" s="18">
        <v>0.12</v>
      </c>
      <c r="E7" s="19">
        <v>471.49</v>
      </c>
      <c r="F7" s="25">
        <v>509.33</v>
      </c>
      <c r="G7" s="19">
        <v>43.37</v>
      </c>
      <c r="H7" s="19">
        <v>25.8</v>
      </c>
      <c r="I7" s="19">
        <v>127.98</v>
      </c>
      <c r="J7" s="25">
        <v>32.659999999999997</v>
      </c>
      <c r="K7" s="19">
        <v>9.59</v>
      </c>
      <c r="L7" s="19">
        <v>6.24</v>
      </c>
      <c r="M7" s="19">
        <v>36.64</v>
      </c>
      <c r="N7" s="19">
        <v>55.08</v>
      </c>
      <c r="O7" s="25">
        <v>3.66</v>
      </c>
    </row>
    <row r="8" spans="1:15" x14ac:dyDescent="0.2">
      <c r="A8" s="19">
        <v>6</v>
      </c>
      <c r="B8" s="25">
        <v>43</v>
      </c>
      <c r="C8" s="14">
        <v>1</v>
      </c>
      <c r="D8" s="17">
        <v>0.72</v>
      </c>
      <c r="E8" s="19">
        <v>600.37</v>
      </c>
      <c r="F8" s="25">
        <v>1007.97</v>
      </c>
      <c r="G8" s="19">
        <v>35.909999999999997</v>
      </c>
      <c r="H8" s="19">
        <v>33.57</v>
      </c>
      <c r="I8" s="19">
        <v>467.11</v>
      </c>
      <c r="J8" s="25">
        <v>97.66</v>
      </c>
      <c r="K8" s="19">
        <v>31.99</v>
      </c>
      <c r="L8" s="19">
        <v>17.170000000000002</v>
      </c>
      <c r="M8" s="19">
        <v>82.48</v>
      </c>
      <c r="N8" s="19">
        <v>73.67</v>
      </c>
      <c r="O8" s="25">
        <v>132.72999999999999</v>
      </c>
    </row>
    <row r="9" spans="1:15" x14ac:dyDescent="0.2">
      <c r="A9" s="19">
        <v>7</v>
      </c>
      <c r="B9" s="25">
        <v>45</v>
      </c>
      <c r="C9" s="13">
        <v>0.47</v>
      </c>
      <c r="D9" s="18">
        <v>0.15</v>
      </c>
      <c r="E9" s="19">
        <v>1053.51</v>
      </c>
      <c r="F9" s="25">
        <v>713.51</v>
      </c>
      <c r="G9" s="19">
        <v>69.48</v>
      </c>
      <c r="H9" s="19">
        <v>45.92</v>
      </c>
      <c r="I9" s="19">
        <v>33.81</v>
      </c>
      <c r="J9" s="25">
        <v>26.03</v>
      </c>
      <c r="K9" s="19">
        <v>20.75</v>
      </c>
      <c r="L9" s="19">
        <v>8.98</v>
      </c>
      <c r="M9" s="19">
        <v>118.32</v>
      </c>
      <c r="N9" s="19">
        <v>140.1</v>
      </c>
      <c r="O9" s="25">
        <v>15.43</v>
      </c>
    </row>
    <row r="10" spans="1:15" x14ac:dyDescent="0.2">
      <c r="A10" s="19">
        <v>8</v>
      </c>
      <c r="B10" s="25">
        <v>47</v>
      </c>
      <c r="C10" s="14">
        <v>0.47</v>
      </c>
      <c r="D10" s="18">
        <v>0.24</v>
      </c>
      <c r="E10" s="19">
        <v>532.34</v>
      </c>
      <c r="F10" s="25">
        <v>718.77</v>
      </c>
      <c r="G10" s="19">
        <v>72.42</v>
      </c>
      <c r="H10" s="19">
        <v>36.229999999999997</v>
      </c>
      <c r="I10" s="19">
        <v>20.88</v>
      </c>
      <c r="J10" s="25">
        <v>21.08</v>
      </c>
      <c r="K10" s="19">
        <v>13.15</v>
      </c>
      <c r="L10" s="19">
        <v>9.2200000000000006</v>
      </c>
      <c r="M10" s="19">
        <v>23.11</v>
      </c>
      <c r="N10" s="19">
        <v>33.799999999999997</v>
      </c>
      <c r="O10" s="25">
        <v>4.03</v>
      </c>
    </row>
    <row r="11" spans="1:15" x14ac:dyDescent="0.2">
      <c r="A11" s="19">
        <v>9</v>
      </c>
      <c r="B11" s="25">
        <v>48</v>
      </c>
      <c r="C11" s="13">
        <v>0.47</v>
      </c>
      <c r="D11" s="18">
        <v>-0.12</v>
      </c>
      <c r="E11" s="19">
        <v>883.65</v>
      </c>
      <c r="F11" s="25">
        <v>756.35</v>
      </c>
      <c r="G11" s="19">
        <v>38.479999999999997</v>
      </c>
      <c r="H11" s="19">
        <v>34.200000000000003</v>
      </c>
      <c r="I11" s="19">
        <v>64.09</v>
      </c>
      <c r="J11" s="25">
        <v>33.9</v>
      </c>
      <c r="K11" s="19">
        <v>118.06</v>
      </c>
      <c r="L11" s="19">
        <v>115.44</v>
      </c>
      <c r="M11" s="19">
        <v>96.52</v>
      </c>
      <c r="N11" s="19">
        <v>171.62</v>
      </c>
      <c r="O11" s="25">
        <v>116.57</v>
      </c>
    </row>
    <row r="12" spans="1:15" x14ac:dyDescent="0.2">
      <c r="A12" s="19">
        <v>10</v>
      </c>
      <c r="B12" s="25">
        <v>49</v>
      </c>
      <c r="C12" s="13">
        <v>0</v>
      </c>
      <c r="D12" s="17">
        <v>0.72</v>
      </c>
      <c r="E12" s="19">
        <v>670.31</v>
      </c>
      <c r="F12" s="25">
        <v>1865.7</v>
      </c>
      <c r="G12" s="19">
        <v>203.74</v>
      </c>
      <c r="H12" s="19">
        <v>73.569999999999993</v>
      </c>
      <c r="I12" s="19">
        <v>56.57</v>
      </c>
      <c r="J12" s="25">
        <v>44.7</v>
      </c>
      <c r="K12" s="19">
        <v>32.770000000000003</v>
      </c>
      <c r="L12" s="19">
        <v>13.1</v>
      </c>
      <c r="M12" s="19">
        <v>47.81</v>
      </c>
      <c r="N12" s="19">
        <v>66.680000000000007</v>
      </c>
      <c r="O12" s="25">
        <v>4.09</v>
      </c>
    </row>
    <row r="13" spans="1:15" x14ac:dyDescent="0.2">
      <c r="A13" s="19">
        <v>11</v>
      </c>
      <c r="B13" s="25">
        <v>51</v>
      </c>
      <c r="C13" s="13">
        <v>0.47</v>
      </c>
      <c r="D13" s="18">
        <v>0.47</v>
      </c>
      <c r="E13" s="19">
        <v>1955.94</v>
      </c>
      <c r="F13" s="25">
        <v>251.44</v>
      </c>
      <c r="G13" s="19">
        <v>123.59</v>
      </c>
      <c r="H13" s="19">
        <v>60.55</v>
      </c>
      <c r="I13" s="19">
        <v>31.9</v>
      </c>
      <c r="J13" s="25">
        <v>49.16</v>
      </c>
      <c r="K13" s="19">
        <v>30.88</v>
      </c>
      <c r="L13" s="19">
        <v>12.8</v>
      </c>
      <c r="M13" s="19">
        <v>93.98</v>
      </c>
      <c r="N13" s="19">
        <v>341.16</v>
      </c>
      <c r="O13" s="25">
        <v>6.56</v>
      </c>
    </row>
    <row r="14" spans="1:15" x14ac:dyDescent="0.2">
      <c r="A14" s="19">
        <v>12</v>
      </c>
      <c r="B14" s="25">
        <v>53</v>
      </c>
      <c r="C14" s="13">
        <v>0</v>
      </c>
      <c r="D14" s="18">
        <v>0.1</v>
      </c>
      <c r="E14" s="19">
        <v>629.24</v>
      </c>
      <c r="F14" s="25">
        <v>729.89</v>
      </c>
      <c r="G14" s="19">
        <v>64.25</v>
      </c>
      <c r="H14" s="19">
        <v>34.630000000000003</v>
      </c>
      <c r="I14" s="19">
        <v>20.3</v>
      </c>
      <c r="J14" s="25">
        <v>23.72</v>
      </c>
      <c r="K14" s="19">
        <v>9.77</v>
      </c>
      <c r="L14" s="19">
        <v>6.91</v>
      </c>
      <c r="M14" s="19">
        <v>20.22</v>
      </c>
      <c r="N14" s="19">
        <v>72.61</v>
      </c>
      <c r="O14" s="25">
        <v>78.52</v>
      </c>
    </row>
    <row r="15" spans="1:15" x14ac:dyDescent="0.2">
      <c r="A15" s="19">
        <v>13</v>
      </c>
      <c r="B15" s="25">
        <v>59</v>
      </c>
      <c r="C15" s="14">
        <v>0.47</v>
      </c>
      <c r="D15" s="18">
        <v>0.1</v>
      </c>
      <c r="E15" s="19">
        <v>548.09</v>
      </c>
      <c r="F15" s="25">
        <v>324.60000000000002</v>
      </c>
      <c r="G15" s="19">
        <v>338.12</v>
      </c>
      <c r="H15" s="19">
        <v>46.09</v>
      </c>
      <c r="I15" s="19">
        <v>33.9</v>
      </c>
      <c r="J15" s="25">
        <v>31.75</v>
      </c>
      <c r="K15" s="19">
        <v>67.13</v>
      </c>
      <c r="L15" s="19">
        <v>34.840000000000003</v>
      </c>
      <c r="M15" s="19">
        <v>127.54</v>
      </c>
      <c r="N15" s="19">
        <v>239.19</v>
      </c>
      <c r="O15" s="25">
        <v>162.9</v>
      </c>
    </row>
    <row r="16" spans="1:15" x14ac:dyDescent="0.2">
      <c r="A16" s="19">
        <v>14</v>
      </c>
      <c r="B16" s="25">
        <v>68</v>
      </c>
      <c r="C16" s="14">
        <v>1</v>
      </c>
      <c r="D16" s="17">
        <v>0.72</v>
      </c>
      <c r="E16" s="19">
        <v>755.06</v>
      </c>
      <c r="F16" s="25">
        <v>701.64</v>
      </c>
      <c r="G16" s="19">
        <v>50.43</v>
      </c>
      <c r="H16" s="19">
        <v>38.950000000000003</v>
      </c>
      <c r="I16" s="19">
        <v>87.06</v>
      </c>
      <c r="J16" s="25">
        <v>27.25</v>
      </c>
      <c r="K16" s="19">
        <v>36.14</v>
      </c>
      <c r="L16" s="19">
        <v>33.299999999999997</v>
      </c>
      <c r="M16" s="19">
        <v>22.42</v>
      </c>
      <c r="N16" s="19">
        <v>132.12</v>
      </c>
      <c r="O16" s="25">
        <v>39.909999999999997</v>
      </c>
    </row>
    <row r="17" spans="1:15" x14ac:dyDescent="0.2">
      <c r="A17" s="19">
        <v>15</v>
      </c>
      <c r="B17" s="25">
        <v>73</v>
      </c>
      <c r="C17" s="13">
        <v>0</v>
      </c>
      <c r="D17" s="18">
        <v>0.09</v>
      </c>
      <c r="E17" s="19">
        <v>1201.1600000000001</v>
      </c>
      <c r="F17" s="25">
        <v>1239.07</v>
      </c>
      <c r="G17" s="19">
        <v>103.97</v>
      </c>
      <c r="H17" s="19">
        <v>65.94</v>
      </c>
      <c r="I17" s="19">
        <v>49.94</v>
      </c>
      <c r="J17" s="25">
        <v>45.37</v>
      </c>
      <c r="K17" s="19">
        <v>126.2</v>
      </c>
      <c r="L17" s="19">
        <v>74.319999999999993</v>
      </c>
      <c r="M17" s="19">
        <v>77.69</v>
      </c>
      <c r="N17" s="19">
        <v>114.47</v>
      </c>
      <c r="O17" s="25">
        <v>5.64</v>
      </c>
    </row>
    <row r="18" spans="1:15" x14ac:dyDescent="0.2">
      <c r="A18" s="19">
        <v>16</v>
      </c>
      <c r="B18" s="25">
        <v>75</v>
      </c>
      <c r="C18" s="13">
        <v>0</v>
      </c>
      <c r="D18" s="18">
        <v>0.09</v>
      </c>
      <c r="E18" s="19">
        <v>641.16</v>
      </c>
      <c r="F18" s="25">
        <v>779.63</v>
      </c>
      <c r="G18" s="19">
        <v>85.04</v>
      </c>
      <c r="H18" s="19">
        <v>46.45</v>
      </c>
      <c r="I18" s="19">
        <v>34.9</v>
      </c>
      <c r="J18" s="25">
        <v>29.45</v>
      </c>
      <c r="K18" s="19">
        <v>83.39</v>
      </c>
      <c r="L18" s="19">
        <v>53.31</v>
      </c>
      <c r="M18" s="19">
        <v>28.73</v>
      </c>
      <c r="N18" s="19">
        <v>35.450000000000003</v>
      </c>
      <c r="O18" s="25">
        <v>36.58</v>
      </c>
    </row>
    <row r="19" spans="1:15" x14ac:dyDescent="0.2">
      <c r="A19" s="19">
        <v>17</v>
      </c>
      <c r="B19" s="25">
        <v>76</v>
      </c>
      <c r="C19" s="14">
        <v>0.47</v>
      </c>
      <c r="D19" s="17">
        <v>0.72</v>
      </c>
      <c r="E19" s="19">
        <v>573.39</v>
      </c>
      <c r="F19" s="25">
        <v>1329.26</v>
      </c>
      <c r="G19" s="19">
        <v>98.08</v>
      </c>
      <c r="H19" s="19">
        <v>34.53</v>
      </c>
      <c r="I19" s="19">
        <v>48.38</v>
      </c>
      <c r="J19" s="25">
        <v>37.26</v>
      </c>
      <c r="K19" s="19">
        <v>21.81</v>
      </c>
      <c r="L19" s="19">
        <v>6.79</v>
      </c>
      <c r="M19" s="19">
        <v>32.75</v>
      </c>
      <c r="N19" s="19">
        <v>38.619999999999997</v>
      </c>
      <c r="O19" s="25">
        <v>7.32</v>
      </c>
    </row>
    <row r="20" spans="1:15" x14ac:dyDescent="0.2">
      <c r="A20" s="19">
        <v>18</v>
      </c>
      <c r="B20" s="25">
        <v>79</v>
      </c>
      <c r="C20" s="13">
        <v>-0.4</v>
      </c>
      <c r="D20" s="18">
        <v>-0.3</v>
      </c>
      <c r="E20" s="19">
        <v>706.81</v>
      </c>
      <c r="F20" s="25">
        <v>689.88</v>
      </c>
      <c r="G20" s="19">
        <v>29.9</v>
      </c>
      <c r="H20" s="19">
        <v>44.71</v>
      </c>
      <c r="I20" s="19">
        <v>72.510000000000005</v>
      </c>
      <c r="J20" s="25">
        <v>96.98</v>
      </c>
      <c r="K20" s="19">
        <v>22.61</v>
      </c>
      <c r="L20" s="19">
        <v>8.99</v>
      </c>
      <c r="M20" s="19">
        <v>85.53</v>
      </c>
      <c r="N20" s="19">
        <v>92.69</v>
      </c>
      <c r="O20" s="25">
        <v>3.99</v>
      </c>
    </row>
    <row r="21" spans="1:15" x14ac:dyDescent="0.2">
      <c r="A21" s="19">
        <v>19</v>
      </c>
      <c r="B21" s="25">
        <v>80</v>
      </c>
      <c r="C21" s="13">
        <v>-0.43</v>
      </c>
      <c r="D21" s="18">
        <v>-0.1</v>
      </c>
      <c r="E21" s="19">
        <v>600.80999999999995</v>
      </c>
      <c r="F21" s="25">
        <v>673.87</v>
      </c>
      <c r="G21" s="19">
        <v>126.62</v>
      </c>
      <c r="H21" s="19">
        <v>24.01</v>
      </c>
      <c r="I21" s="19">
        <v>45.63</v>
      </c>
      <c r="J21" s="25">
        <v>38.71</v>
      </c>
      <c r="K21" s="19">
        <v>20.84</v>
      </c>
      <c r="L21" s="19">
        <v>7.79</v>
      </c>
      <c r="M21" s="19">
        <v>82.82</v>
      </c>
      <c r="N21" s="19">
        <v>25.69</v>
      </c>
      <c r="O21" s="25">
        <v>13.78</v>
      </c>
    </row>
    <row r="22" spans="1:15" x14ac:dyDescent="0.2">
      <c r="A22" s="19">
        <v>20</v>
      </c>
      <c r="B22" s="25">
        <v>82</v>
      </c>
      <c r="C22" s="13">
        <v>0.47</v>
      </c>
      <c r="D22" s="17">
        <v>0.72</v>
      </c>
      <c r="E22" s="19">
        <v>812.76</v>
      </c>
      <c r="F22" s="25">
        <v>778.71</v>
      </c>
      <c r="G22" s="19">
        <v>64.400000000000006</v>
      </c>
      <c r="H22" s="19">
        <v>37.130000000000003</v>
      </c>
      <c r="I22" s="19">
        <v>33.39</v>
      </c>
      <c r="J22" s="25">
        <v>41.7</v>
      </c>
      <c r="K22" s="19">
        <v>44.56</v>
      </c>
      <c r="L22" s="19">
        <v>67.7</v>
      </c>
      <c r="M22" s="19">
        <v>75.7</v>
      </c>
      <c r="N22" s="19">
        <v>51.7</v>
      </c>
      <c r="O22" s="25">
        <v>75.709999999999994</v>
      </c>
    </row>
    <row r="23" spans="1:15" x14ac:dyDescent="0.2">
      <c r="A23" s="19">
        <v>21</v>
      </c>
      <c r="B23" s="25">
        <v>83</v>
      </c>
      <c r="C23" s="13">
        <v>-0.43</v>
      </c>
      <c r="D23" s="18">
        <v>0.09</v>
      </c>
      <c r="E23" s="19">
        <v>778.7</v>
      </c>
      <c r="F23" s="25">
        <v>996.71</v>
      </c>
      <c r="G23" s="19">
        <v>135.16999999999999</v>
      </c>
      <c r="H23" s="19">
        <v>46.54</v>
      </c>
      <c r="I23" s="19">
        <v>28.1</v>
      </c>
      <c r="J23" s="25">
        <v>26.13</v>
      </c>
      <c r="K23" s="19">
        <v>18.13</v>
      </c>
      <c r="L23" s="19">
        <v>5.75</v>
      </c>
      <c r="M23" s="19">
        <v>176.55</v>
      </c>
      <c r="N23" s="19">
        <v>50.48</v>
      </c>
      <c r="O23" s="25">
        <v>4.62</v>
      </c>
    </row>
    <row r="24" spans="1:15" x14ac:dyDescent="0.2">
      <c r="A24" s="19">
        <v>22</v>
      </c>
      <c r="B24" s="25">
        <v>86</v>
      </c>
      <c r="C24" s="13">
        <v>0</v>
      </c>
      <c r="D24" s="17">
        <v>0.72</v>
      </c>
      <c r="E24" s="19">
        <v>583.91</v>
      </c>
      <c r="F24" s="25">
        <v>1798.28</v>
      </c>
      <c r="G24" s="19">
        <v>39.33</v>
      </c>
      <c r="H24" s="19">
        <v>25.99</v>
      </c>
      <c r="I24" s="19">
        <v>115.1</v>
      </c>
      <c r="J24" s="25">
        <v>48.17</v>
      </c>
      <c r="K24" s="19">
        <v>8.2200000000000006</v>
      </c>
      <c r="L24" s="19">
        <v>5.74</v>
      </c>
      <c r="M24" s="19">
        <v>52.2</v>
      </c>
      <c r="N24" s="19">
        <v>56.47</v>
      </c>
      <c r="O24" s="25">
        <v>3.24</v>
      </c>
    </row>
    <row r="25" spans="1:15" x14ac:dyDescent="0.2">
      <c r="A25" s="19">
        <v>23</v>
      </c>
      <c r="B25" s="25">
        <v>89</v>
      </c>
      <c r="C25" s="13">
        <v>0</v>
      </c>
      <c r="D25" s="18">
        <v>0.09</v>
      </c>
      <c r="E25" s="19">
        <v>1018.77</v>
      </c>
      <c r="F25" s="25">
        <v>1026.8599999999999</v>
      </c>
      <c r="G25" s="19">
        <v>92.3</v>
      </c>
      <c r="H25" s="19">
        <v>43.05</v>
      </c>
      <c r="I25" s="19">
        <v>34.92</v>
      </c>
      <c r="J25" s="25">
        <v>26.5</v>
      </c>
      <c r="K25" s="19">
        <v>18.690000000000001</v>
      </c>
      <c r="L25" s="19">
        <v>7.95</v>
      </c>
      <c r="M25" s="19">
        <v>115.3</v>
      </c>
      <c r="N25" s="19">
        <v>116.29</v>
      </c>
      <c r="O25" s="25">
        <v>4.0999999999999996</v>
      </c>
    </row>
    <row r="26" spans="1:15" x14ac:dyDescent="0.2">
      <c r="A26" s="19">
        <v>24</v>
      </c>
      <c r="B26" s="25">
        <v>95</v>
      </c>
      <c r="C26" s="14">
        <v>1</v>
      </c>
      <c r="D26" s="17">
        <v>0.72</v>
      </c>
      <c r="E26" s="19">
        <v>538.30999999999995</v>
      </c>
      <c r="F26" s="25">
        <v>519.5</v>
      </c>
      <c r="G26" s="19">
        <v>100.06</v>
      </c>
      <c r="H26" s="19">
        <v>32.380000000000003</v>
      </c>
      <c r="I26" s="19">
        <v>35.340000000000003</v>
      </c>
      <c r="J26" s="25">
        <v>23.65</v>
      </c>
      <c r="K26" s="19">
        <v>20.010000000000002</v>
      </c>
      <c r="L26" s="19">
        <v>7</v>
      </c>
      <c r="M26" s="19">
        <v>84.28</v>
      </c>
      <c r="N26" s="19">
        <v>48.05</v>
      </c>
      <c r="O26" s="25">
        <v>2.87</v>
      </c>
    </row>
    <row r="27" spans="1:15" x14ac:dyDescent="0.2">
      <c r="A27" s="19">
        <v>25</v>
      </c>
      <c r="B27" s="25">
        <v>98</v>
      </c>
      <c r="C27" s="14">
        <v>1</v>
      </c>
      <c r="D27" s="17">
        <v>1</v>
      </c>
      <c r="E27" s="19">
        <v>560.74</v>
      </c>
      <c r="F27" s="25">
        <v>456.13</v>
      </c>
      <c r="G27" s="19">
        <v>34.119999999999997</v>
      </c>
      <c r="H27" s="19">
        <v>27.6</v>
      </c>
      <c r="I27" s="19">
        <v>103.19</v>
      </c>
      <c r="J27" s="25">
        <v>34.68</v>
      </c>
      <c r="K27" s="19">
        <v>16.25</v>
      </c>
      <c r="L27" s="19">
        <v>7.52</v>
      </c>
      <c r="M27" s="19">
        <v>24.48</v>
      </c>
      <c r="N27" s="19">
        <v>47.19</v>
      </c>
      <c r="O27" s="25">
        <v>5.4</v>
      </c>
    </row>
    <row r="28" spans="1:15" x14ac:dyDescent="0.2">
      <c r="A28" s="19">
        <v>26</v>
      </c>
      <c r="B28" s="25">
        <v>106</v>
      </c>
      <c r="C28" s="14">
        <v>0.47</v>
      </c>
      <c r="D28" s="17">
        <v>0.72</v>
      </c>
      <c r="E28" s="19">
        <v>640.22</v>
      </c>
      <c r="F28" s="25">
        <v>773.45</v>
      </c>
      <c r="G28" s="19">
        <v>32.65</v>
      </c>
      <c r="H28" s="19">
        <v>24.41</v>
      </c>
      <c r="I28" s="19">
        <v>23.19</v>
      </c>
      <c r="J28" s="25">
        <v>20.58</v>
      </c>
      <c r="K28" s="19">
        <v>54.43</v>
      </c>
      <c r="L28" s="19">
        <v>14.84</v>
      </c>
      <c r="M28" s="19">
        <v>21.57</v>
      </c>
      <c r="N28" s="19">
        <v>19.86</v>
      </c>
      <c r="O28" s="25">
        <v>7.16</v>
      </c>
    </row>
    <row r="29" spans="1:15" x14ac:dyDescent="0.2">
      <c r="A29" s="19">
        <v>27</v>
      </c>
      <c r="B29" s="25">
        <v>116</v>
      </c>
      <c r="C29" s="14">
        <v>1</v>
      </c>
      <c r="D29" s="17">
        <v>0.72</v>
      </c>
      <c r="E29" s="19">
        <v>730.89</v>
      </c>
      <c r="F29" s="25">
        <v>651.08000000000004</v>
      </c>
      <c r="G29" s="19">
        <v>37.32</v>
      </c>
      <c r="H29" s="19">
        <v>40.53</v>
      </c>
      <c r="I29" s="19">
        <v>30.73</v>
      </c>
      <c r="J29" s="25">
        <v>23.75</v>
      </c>
      <c r="K29" s="19">
        <v>4.9400000000000004</v>
      </c>
      <c r="L29" s="19">
        <v>4.1100000000000003</v>
      </c>
      <c r="M29" s="19">
        <v>15.07</v>
      </c>
      <c r="N29" s="19">
        <v>39.53</v>
      </c>
      <c r="O29" s="25">
        <v>6.21</v>
      </c>
    </row>
    <row r="30" spans="1:15" x14ac:dyDescent="0.2">
      <c r="A30" s="19">
        <v>28</v>
      </c>
      <c r="B30" s="25">
        <v>117</v>
      </c>
      <c r="C30" s="13">
        <v>0.43</v>
      </c>
      <c r="D30" s="18">
        <v>0.12</v>
      </c>
      <c r="E30" s="19">
        <v>427.64</v>
      </c>
      <c r="F30" s="25">
        <v>461.94</v>
      </c>
      <c r="G30" s="19">
        <v>39.44</v>
      </c>
      <c r="H30" s="19">
        <v>29.42</v>
      </c>
      <c r="I30" s="19">
        <v>21.6</v>
      </c>
      <c r="J30" s="25">
        <v>20.72</v>
      </c>
      <c r="K30" s="19">
        <v>10.130000000000001</v>
      </c>
      <c r="L30" s="19">
        <v>3.93</v>
      </c>
      <c r="M30" s="19">
        <v>27.26</v>
      </c>
      <c r="N30" s="19">
        <v>8.8699999999999992</v>
      </c>
      <c r="O30" s="25">
        <v>5.57</v>
      </c>
    </row>
    <row r="31" spans="1:15" x14ac:dyDescent="0.2">
      <c r="A31" s="19">
        <v>30</v>
      </c>
      <c r="B31" s="25">
        <v>119</v>
      </c>
      <c r="C31" s="14">
        <v>0.47</v>
      </c>
      <c r="D31" s="18">
        <v>0.47</v>
      </c>
      <c r="E31" s="19">
        <v>507.27</v>
      </c>
      <c r="F31" s="25">
        <v>246.75</v>
      </c>
      <c r="G31" s="19">
        <v>19.02</v>
      </c>
      <c r="H31" s="19">
        <v>29.1</v>
      </c>
      <c r="I31" s="19">
        <v>64.98</v>
      </c>
      <c r="J31" s="25">
        <v>34.1</v>
      </c>
      <c r="K31" s="19">
        <v>14.58</v>
      </c>
      <c r="L31" s="19">
        <v>4.7300000000000004</v>
      </c>
      <c r="M31" s="19">
        <v>17.940000000000001</v>
      </c>
      <c r="N31" s="19">
        <v>14.77</v>
      </c>
      <c r="O31" s="25">
        <v>3.55</v>
      </c>
    </row>
    <row r="32" spans="1:15" x14ac:dyDescent="0.2">
      <c r="A32" s="19">
        <v>31</v>
      </c>
      <c r="B32" s="25">
        <v>121</v>
      </c>
      <c r="C32" s="13">
        <v>0</v>
      </c>
      <c r="D32" s="18">
        <v>-0.52</v>
      </c>
      <c r="E32" s="19">
        <v>398.43</v>
      </c>
      <c r="F32" s="25">
        <v>495.46</v>
      </c>
      <c r="G32" s="19">
        <v>43.91</v>
      </c>
      <c r="H32" s="19">
        <v>27.69</v>
      </c>
      <c r="I32" s="19">
        <v>19.649999999999999</v>
      </c>
      <c r="J32" s="25">
        <v>28.73</v>
      </c>
      <c r="K32" s="19">
        <v>17.14</v>
      </c>
      <c r="L32" s="19">
        <v>11.38</v>
      </c>
      <c r="M32" s="19">
        <v>25.46</v>
      </c>
      <c r="N32" s="19">
        <v>17.12</v>
      </c>
      <c r="O32" s="25">
        <v>2.68</v>
      </c>
    </row>
    <row r="33" spans="1:15" x14ac:dyDescent="0.2">
      <c r="A33" s="19">
        <v>32</v>
      </c>
      <c r="B33" s="25">
        <v>123</v>
      </c>
      <c r="C33" s="14">
        <v>1</v>
      </c>
      <c r="D33" s="17">
        <v>0.72</v>
      </c>
      <c r="E33" s="19">
        <v>847.45</v>
      </c>
      <c r="F33" s="25">
        <v>1268.54</v>
      </c>
      <c r="G33" s="19">
        <v>34.69</v>
      </c>
      <c r="H33" s="19">
        <v>35.64</v>
      </c>
      <c r="I33" s="19">
        <v>59.96</v>
      </c>
      <c r="J33" s="25">
        <v>29.44</v>
      </c>
      <c r="K33" s="19">
        <v>23.7</v>
      </c>
      <c r="L33" s="19">
        <v>8.52</v>
      </c>
      <c r="M33" s="19">
        <v>11.1</v>
      </c>
      <c r="N33" s="19">
        <v>23.94</v>
      </c>
      <c r="O33" s="25">
        <v>4.26</v>
      </c>
    </row>
    <row r="34" spans="1:15" x14ac:dyDescent="0.2">
      <c r="A34" s="19">
        <v>33</v>
      </c>
      <c r="B34" s="25">
        <v>125</v>
      </c>
      <c r="C34" s="13">
        <v>0</v>
      </c>
      <c r="D34" s="17">
        <v>0.72</v>
      </c>
      <c r="E34" s="19">
        <v>1208.9000000000001</v>
      </c>
      <c r="F34" s="25">
        <v>591.74</v>
      </c>
      <c r="G34" s="19">
        <v>43.64</v>
      </c>
      <c r="H34" s="19">
        <v>31.87</v>
      </c>
      <c r="I34" s="19">
        <v>21.43</v>
      </c>
      <c r="J34" s="25">
        <v>16.649999999999999</v>
      </c>
      <c r="K34" s="19">
        <v>7.71</v>
      </c>
      <c r="L34" s="19">
        <v>8.16</v>
      </c>
      <c r="M34" s="19">
        <v>18.510000000000002</v>
      </c>
      <c r="N34" s="19">
        <v>16.420000000000002</v>
      </c>
      <c r="O34" s="25">
        <v>3.18</v>
      </c>
    </row>
    <row r="35" spans="1:15" x14ac:dyDescent="0.2">
      <c r="A35" s="19">
        <v>34</v>
      </c>
      <c r="B35" s="25">
        <v>129</v>
      </c>
      <c r="C35" s="14">
        <v>0.47</v>
      </c>
      <c r="D35" s="18">
        <v>0.09</v>
      </c>
      <c r="E35" s="19">
        <v>608.77</v>
      </c>
      <c r="F35" s="25">
        <v>696.87</v>
      </c>
      <c r="G35" s="19">
        <v>49.82</v>
      </c>
      <c r="H35" s="19">
        <v>29.84</v>
      </c>
      <c r="I35" s="19">
        <v>16.45</v>
      </c>
      <c r="J35" s="25">
        <v>13.8</v>
      </c>
      <c r="K35" s="19">
        <v>19.36</v>
      </c>
      <c r="L35" s="19">
        <v>27.72</v>
      </c>
      <c r="M35" s="19">
        <v>25.65</v>
      </c>
      <c r="N35" s="19">
        <v>36.08</v>
      </c>
      <c r="O35" s="25">
        <v>2.66</v>
      </c>
    </row>
    <row r="36" spans="1:15" x14ac:dyDescent="0.2">
      <c r="A36" s="19">
        <v>35</v>
      </c>
      <c r="B36" s="25">
        <v>130</v>
      </c>
      <c r="C36" s="13">
        <v>0.47</v>
      </c>
      <c r="D36" s="17">
        <v>0.72</v>
      </c>
      <c r="E36" s="19">
        <v>967.01</v>
      </c>
      <c r="F36" s="25">
        <v>524.04</v>
      </c>
      <c r="G36" s="19">
        <v>66.680000000000007</v>
      </c>
      <c r="H36" s="19">
        <v>28.7</v>
      </c>
      <c r="I36" s="19">
        <v>20.49</v>
      </c>
      <c r="J36" s="25">
        <v>22.32</v>
      </c>
      <c r="K36" s="19">
        <v>60.85</v>
      </c>
      <c r="L36" s="19">
        <v>8.36</v>
      </c>
      <c r="M36" s="19">
        <v>19.899999999999999</v>
      </c>
      <c r="N36" s="19">
        <v>176.08</v>
      </c>
      <c r="O36" s="25">
        <v>2.64</v>
      </c>
    </row>
    <row r="37" spans="1:15" x14ac:dyDescent="0.2">
      <c r="A37" s="19">
        <v>36</v>
      </c>
      <c r="B37" s="25">
        <v>131</v>
      </c>
      <c r="C37" s="13">
        <v>0</v>
      </c>
      <c r="D37" s="18">
        <v>0</v>
      </c>
      <c r="E37" s="19">
        <v>708.3</v>
      </c>
      <c r="F37" s="25">
        <v>797.8</v>
      </c>
      <c r="G37" s="19">
        <v>80.260000000000005</v>
      </c>
      <c r="H37" s="19">
        <v>65.650000000000006</v>
      </c>
      <c r="I37" s="19">
        <v>56.74</v>
      </c>
      <c r="J37" s="25">
        <v>52.01</v>
      </c>
      <c r="K37" s="19">
        <v>57.3</v>
      </c>
      <c r="L37" s="19">
        <v>37.89</v>
      </c>
      <c r="M37" s="19">
        <v>20.38</v>
      </c>
      <c r="N37" s="19">
        <v>74.040000000000006</v>
      </c>
      <c r="O37" s="25">
        <v>176.85</v>
      </c>
    </row>
    <row r="38" spans="1:15" x14ac:dyDescent="0.2">
      <c r="A38" s="19">
        <v>37</v>
      </c>
      <c r="B38" s="25">
        <v>133</v>
      </c>
      <c r="C38" s="14">
        <v>1</v>
      </c>
      <c r="D38" s="17">
        <v>0.72</v>
      </c>
      <c r="E38" s="19">
        <v>591.82000000000005</v>
      </c>
      <c r="F38" s="25">
        <v>676.38</v>
      </c>
      <c r="G38" s="19">
        <v>97.11</v>
      </c>
      <c r="H38" s="19">
        <v>43.77</v>
      </c>
      <c r="I38" s="19">
        <v>31.02</v>
      </c>
      <c r="J38" s="25">
        <v>17.600000000000001</v>
      </c>
      <c r="K38" s="19">
        <v>91.07</v>
      </c>
      <c r="L38" s="19">
        <v>55.53</v>
      </c>
      <c r="M38" s="19">
        <v>123.89</v>
      </c>
      <c r="N38" s="19">
        <v>45.5</v>
      </c>
      <c r="O38" s="25">
        <v>72.47</v>
      </c>
    </row>
    <row r="39" spans="1:15" x14ac:dyDescent="0.2">
      <c r="A39" s="19">
        <v>38</v>
      </c>
      <c r="B39" s="25">
        <v>134</v>
      </c>
      <c r="C39" s="14">
        <v>1</v>
      </c>
      <c r="D39" s="17">
        <v>0.72</v>
      </c>
      <c r="E39" s="19">
        <v>1365.69</v>
      </c>
      <c r="F39" s="25">
        <v>770.23</v>
      </c>
      <c r="G39" s="19">
        <v>27.61</v>
      </c>
      <c r="H39" s="19">
        <v>22.28</v>
      </c>
      <c r="I39" s="19">
        <v>76.78</v>
      </c>
      <c r="J39" s="25">
        <v>100.61</v>
      </c>
      <c r="K39" s="19">
        <v>11.39</v>
      </c>
      <c r="L39" s="19">
        <v>4.8600000000000003</v>
      </c>
      <c r="M39" s="19">
        <v>72.040000000000006</v>
      </c>
      <c r="N39" s="19">
        <v>32.1</v>
      </c>
      <c r="O39" s="25">
        <v>2.61</v>
      </c>
    </row>
    <row r="40" spans="1:15" x14ac:dyDescent="0.2">
      <c r="A40" s="19">
        <v>39</v>
      </c>
      <c r="B40" s="25">
        <v>135</v>
      </c>
      <c r="C40" s="14">
        <v>1</v>
      </c>
      <c r="D40" s="17">
        <v>1</v>
      </c>
      <c r="E40" s="19">
        <v>782.08</v>
      </c>
      <c r="F40" s="25">
        <v>419.88</v>
      </c>
      <c r="G40" s="19">
        <v>32.04</v>
      </c>
      <c r="H40" s="19">
        <v>18.45</v>
      </c>
      <c r="I40" s="19">
        <v>14.66</v>
      </c>
      <c r="J40" s="25">
        <v>13.53</v>
      </c>
      <c r="K40" s="19">
        <v>5.3</v>
      </c>
      <c r="L40" s="19">
        <v>4.8</v>
      </c>
      <c r="M40" s="19">
        <v>29.51</v>
      </c>
      <c r="N40" s="19">
        <v>26.56</v>
      </c>
      <c r="O40" s="25">
        <v>2.96</v>
      </c>
    </row>
    <row r="41" spans="1:15" x14ac:dyDescent="0.2">
      <c r="A41" s="19">
        <v>40</v>
      </c>
      <c r="B41" s="25">
        <v>136</v>
      </c>
      <c r="C41" s="13">
        <v>0</v>
      </c>
      <c r="D41" s="18">
        <v>0</v>
      </c>
      <c r="E41" s="19">
        <v>775.66</v>
      </c>
      <c r="F41" s="25">
        <v>375.62</v>
      </c>
      <c r="G41" s="19">
        <v>43.94</v>
      </c>
      <c r="H41" s="19">
        <v>23.06</v>
      </c>
      <c r="I41" s="19">
        <v>21.9</v>
      </c>
      <c r="J41" s="25">
        <v>16.97</v>
      </c>
      <c r="K41" s="19">
        <v>13.67</v>
      </c>
      <c r="L41" s="19">
        <v>9.92</v>
      </c>
      <c r="M41" s="19">
        <v>19.14</v>
      </c>
      <c r="N41" s="19">
        <v>17.690000000000001</v>
      </c>
      <c r="O41" s="25">
        <v>6</v>
      </c>
    </row>
    <row r="42" spans="1:15" x14ac:dyDescent="0.2">
      <c r="A42" s="19">
        <v>41</v>
      </c>
      <c r="B42" s="25">
        <v>137</v>
      </c>
      <c r="C42" s="14">
        <v>1</v>
      </c>
      <c r="D42" s="17">
        <v>0.72</v>
      </c>
      <c r="E42" s="19">
        <v>707.92</v>
      </c>
      <c r="F42" s="25">
        <v>402.98</v>
      </c>
      <c r="G42" s="19">
        <v>15.32</v>
      </c>
      <c r="H42" s="19">
        <v>15.57</v>
      </c>
      <c r="I42" s="19">
        <v>25.61</v>
      </c>
      <c r="J42" s="25">
        <v>15.56</v>
      </c>
      <c r="K42" s="19">
        <v>10.98</v>
      </c>
      <c r="L42" s="19">
        <v>10.23</v>
      </c>
      <c r="M42" s="19">
        <v>16.600000000000001</v>
      </c>
      <c r="N42" s="19">
        <v>12.4</v>
      </c>
      <c r="O42" s="25">
        <v>3.41</v>
      </c>
    </row>
    <row r="43" spans="1:15" x14ac:dyDescent="0.2">
      <c r="A43" s="19">
        <v>42</v>
      </c>
      <c r="B43" s="25">
        <v>140</v>
      </c>
      <c r="C43" s="14">
        <v>0.49</v>
      </c>
      <c r="D43" s="18">
        <v>-1.72</v>
      </c>
      <c r="E43" s="19">
        <v>744.37</v>
      </c>
      <c r="F43" s="25">
        <v>267.27</v>
      </c>
      <c r="G43" s="19">
        <v>59.96</v>
      </c>
      <c r="H43" s="19">
        <v>40.5</v>
      </c>
      <c r="I43" s="19">
        <v>48.07</v>
      </c>
      <c r="J43" s="25">
        <v>393.43</v>
      </c>
      <c r="K43" s="19">
        <v>27.93</v>
      </c>
      <c r="L43" s="19">
        <v>43.93</v>
      </c>
      <c r="M43" s="19">
        <v>26.54</v>
      </c>
      <c r="N43" s="19">
        <v>34.57</v>
      </c>
      <c r="O43" s="25">
        <v>18.850000000000001</v>
      </c>
    </row>
    <row r="44" spans="1:15" x14ac:dyDescent="0.2">
      <c r="A44" s="19">
        <v>43</v>
      </c>
      <c r="B44" s="25">
        <v>142</v>
      </c>
      <c r="C44" s="14">
        <v>1</v>
      </c>
      <c r="D44" s="17">
        <v>0.72</v>
      </c>
      <c r="E44" s="19">
        <v>557.12</v>
      </c>
      <c r="F44" s="25">
        <v>700.09</v>
      </c>
      <c r="G44" s="19">
        <v>20.47</v>
      </c>
      <c r="H44" s="26">
        <v>18.98</v>
      </c>
      <c r="I44" s="26">
        <v>49.22</v>
      </c>
      <c r="J44" s="25">
        <v>31.15</v>
      </c>
      <c r="K44" s="19">
        <v>33.68</v>
      </c>
      <c r="L44" s="19">
        <v>9.77</v>
      </c>
      <c r="M44" s="19">
        <v>19.010000000000002</v>
      </c>
      <c r="N44" s="19">
        <v>31.87</v>
      </c>
      <c r="O44" s="25">
        <v>15.82</v>
      </c>
    </row>
    <row r="45" spans="1:15" ht="13.5" thickBot="1" x14ac:dyDescent="0.25"/>
    <row r="46" spans="1:15" x14ac:dyDescent="0.2">
      <c r="C46" s="140" t="s">
        <v>120</v>
      </c>
      <c r="D46" s="141"/>
      <c r="E46" s="98">
        <f t="shared" ref="E46:O46" si="0">AVERAGE(E$3:E$44)</f>
        <v>744.04833333333329</v>
      </c>
      <c r="F46" s="99">
        <f t="shared" si="0"/>
        <v>748.63190476190482</v>
      </c>
      <c r="G46" s="98">
        <f t="shared" si="0"/>
        <v>71.457619047619062</v>
      </c>
      <c r="H46" s="98">
        <f t="shared" si="0"/>
        <v>38.843095238095245</v>
      </c>
      <c r="I46" s="98">
        <f t="shared" si="0"/>
        <v>57.021428571428572</v>
      </c>
      <c r="J46" s="99">
        <f t="shared" si="0"/>
        <v>45.428333333333327</v>
      </c>
      <c r="K46" s="98">
        <f t="shared" si="0"/>
        <v>35.164523809523814</v>
      </c>
      <c r="L46" s="98">
        <f t="shared" si="0"/>
        <v>20.059047619047618</v>
      </c>
      <c r="M46" s="98">
        <f t="shared" si="0"/>
        <v>50.558571428571426</v>
      </c>
      <c r="N46" s="98">
        <f t="shared" si="0"/>
        <v>69.033095238095243</v>
      </c>
      <c r="O46" s="99">
        <f t="shared" si="0"/>
        <v>27.348809523809514</v>
      </c>
    </row>
    <row r="47" spans="1:15" ht="13.5" thickBot="1" x14ac:dyDescent="0.25">
      <c r="C47" s="142" t="s">
        <v>121</v>
      </c>
      <c r="D47" s="143"/>
      <c r="E47" s="57">
        <f t="shared" ref="E47:O47" si="1">_xlfn.STDEV.S(E$3:E$44)</f>
        <v>287.38779737080415</v>
      </c>
      <c r="F47" s="58">
        <f t="shared" si="1"/>
        <v>370.06962295010078</v>
      </c>
      <c r="G47" s="57">
        <f t="shared" si="1"/>
        <v>56.565695232354663</v>
      </c>
      <c r="H47" s="57">
        <f t="shared" si="1"/>
        <v>17.827434939645503</v>
      </c>
      <c r="I47" s="57">
        <f t="shared" si="1"/>
        <v>71.101262057730665</v>
      </c>
      <c r="J47" s="58">
        <f t="shared" si="1"/>
        <v>59.548836974027878</v>
      </c>
      <c r="K47" s="57">
        <f t="shared" si="1"/>
        <v>32.37881339834405</v>
      </c>
      <c r="L47" s="57">
        <f t="shared" si="1"/>
        <v>23.590291389708089</v>
      </c>
      <c r="M47" s="57">
        <f t="shared" si="1"/>
        <v>40.30758952752155</v>
      </c>
      <c r="N47" s="57">
        <f t="shared" si="1"/>
        <v>65.83666261168139</v>
      </c>
      <c r="O47" s="58">
        <f t="shared" si="1"/>
        <v>44.611408428369906</v>
      </c>
    </row>
    <row r="48" spans="1:15" x14ac:dyDescent="0.2">
      <c r="A48" s="27"/>
      <c r="B48" s="22"/>
    </row>
  </sheetData>
  <mergeCells count="7">
    <mergeCell ref="K1:O1"/>
    <mergeCell ref="C46:D46"/>
    <mergeCell ref="C47:D47"/>
    <mergeCell ref="A1:B1"/>
    <mergeCell ref="E1:F1"/>
    <mergeCell ref="G1:J1"/>
    <mergeCell ref="C1:D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H49"/>
  <sheetViews>
    <sheetView workbookViewId="0">
      <selection activeCell="A2" sqref="A2:XFD2"/>
    </sheetView>
  </sheetViews>
  <sheetFormatPr baseColWidth="10" defaultRowHeight="12.75" x14ac:dyDescent="0.2"/>
  <cols>
    <col min="1" max="1" width="3.42578125" style="19" customWidth="1"/>
    <col min="2" max="2" width="8.85546875" style="25" bestFit="1" customWidth="1"/>
    <col min="3" max="3" width="11.42578125" style="19" customWidth="1"/>
    <col min="4" max="4" width="11.42578125" style="25" customWidth="1"/>
    <col min="5" max="17" width="5" customWidth="1"/>
    <col min="18" max="18" width="8.42578125" style="68" customWidth="1"/>
    <col min="19" max="19" width="5" customWidth="1"/>
    <col min="20" max="20" width="8.42578125" style="68" customWidth="1"/>
    <col min="21" max="56" width="5" customWidth="1"/>
    <col min="59" max="60" width="11.42578125" style="68"/>
  </cols>
  <sheetData>
    <row r="1" spans="1:59" x14ac:dyDescent="0.2">
      <c r="A1" s="132" t="s">
        <v>35</v>
      </c>
      <c r="B1" s="122"/>
      <c r="C1" s="106" t="s">
        <v>253</v>
      </c>
      <c r="D1" s="106"/>
    </row>
    <row r="2" spans="1:59" ht="13.5" thickBot="1" x14ac:dyDescent="0.25">
      <c r="A2" s="23" t="s">
        <v>254</v>
      </c>
      <c r="B2" s="24" t="s">
        <v>36</v>
      </c>
      <c r="C2" s="3" t="s">
        <v>52</v>
      </c>
      <c r="D2" s="6" t="s">
        <v>41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  <c r="J2" t="s">
        <v>157</v>
      </c>
      <c r="K2" t="s">
        <v>158</v>
      </c>
      <c r="L2" t="s">
        <v>159</v>
      </c>
      <c r="M2" t="s">
        <v>160</v>
      </c>
      <c r="N2" t="s">
        <v>161</v>
      </c>
      <c r="O2" t="s">
        <v>162</v>
      </c>
      <c r="P2" t="s">
        <v>163</v>
      </c>
      <c r="Q2" t="s">
        <v>164</v>
      </c>
      <c r="S2" t="s">
        <v>165</v>
      </c>
      <c r="U2" t="s">
        <v>166</v>
      </c>
      <c r="V2" t="s">
        <v>167</v>
      </c>
      <c r="W2" t="s">
        <v>168</v>
      </c>
      <c r="X2" t="s">
        <v>169</v>
      </c>
      <c r="Y2" t="s">
        <v>170</v>
      </c>
      <c r="Z2" t="s">
        <v>171</v>
      </c>
      <c r="AA2" t="s">
        <v>172</v>
      </c>
      <c r="AB2" t="s">
        <v>173</v>
      </c>
      <c r="AC2" t="s">
        <v>174</v>
      </c>
      <c r="AD2" t="s">
        <v>175</v>
      </c>
      <c r="AE2" t="s">
        <v>176</v>
      </c>
      <c r="AF2" t="s">
        <v>177</v>
      </c>
      <c r="AG2" t="s">
        <v>178</v>
      </c>
      <c r="AH2" t="s">
        <v>179</v>
      </c>
      <c r="AI2" t="s">
        <v>180</v>
      </c>
      <c r="AJ2" t="s">
        <v>181</v>
      </c>
      <c r="AK2" t="s">
        <v>182</v>
      </c>
      <c r="AL2" t="s">
        <v>183</v>
      </c>
      <c r="AM2" t="s">
        <v>184</v>
      </c>
      <c r="AN2" t="s">
        <v>185</v>
      </c>
      <c r="AO2" t="s">
        <v>186</v>
      </c>
      <c r="AP2" t="s">
        <v>187</v>
      </c>
      <c r="AQ2" t="s">
        <v>188</v>
      </c>
      <c r="AR2" t="s">
        <v>189</v>
      </c>
      <c r="AS2" t="s">
        <v>190</v>
      </c>
      <c r="AT2" t="s">
        <v>191</v>
      </c>
      <c r="AU2" t="s">
        <v>192</v>
      </c>
      <c r="AV2" t="s">
        <v>193</v>
      </c>
      <c r="AW2" t="s">
        <v>194</v>
      </c>
      <c r="AX2" t="s">
        <v>195</v>
      </c>
      <c r="AY2" t="s">
        <v>196</v>
      </c>
      <c r="AZ2" t="s">
        <v>197</v>
      </c>
      <c r="BA2" t="s">
        <v>198</v>
      </c>
      <c r="BB2" t="s">
        <v>199</v>
      </c>
      <c r="BC2" t="s">
        <v>200</v>
      </c>
      <c r="BD2" t="s">
        <v>201</v>
      </c>
      <c r="BF2" t="s">
        <v>147</v>
      </c>
    </row>
    <row r="3" spans="1:59" ht="13.5" thickTop="1" x14ac:dyDescent="0.2">
      <c r="A3" s="19">
        <v>1</v>
      </c>
      <c r="B3" s="25">
        <v>30</v>
      </c>
      <c r="C3" s="13">
        <v>0</v>
      </c>
      <c r="D3" s="17">
        <v>0.72</v>
      </c>
      <c r="E3">
        <v>13.71</v>
      </c>
      <c r="F3">
        <v>45.81</v>
      </c>
      <c r="G3">
        <v>8.32</v>
      </c>
      <c r="H3">
        <v>11.81</v>
      </c>
      <c r="I3">
        <v>103.34</v>
      </c>
      <c r="M3">
        <v>370.41</v>
      </c>
      <c r="N3">
        <v>11.61</v>
      </c>
      <c r="O3">
        <v>8.69</v>
      </c>
      <c r="Q3">
        <v>861.48</v>
      </c>
      <c r="R3" s="68">
        <f>Q3/86400</f>
        <v>9.9708333333333333E-3</v>
      </c>
      <c r="S3">
        <v>1093.81</v>
      </c>
      <c r="T3" s="68">
        <f>S3/86400</f>
        <v>1.2659837962962963E-2</v>
      </c>
      <c r="V3">
        <v>25.1</v>
      </c>
      <c r="W3">
        <v>64.28</v>
      </c>
      <c r="X3">
        <v>41.91</v>
      </c>
      <c r="Y3">
        <v>65.25</v>
      </c>
      <c r="Z3">
        <v>56.2</v>
      </c>
      <c r="AA3">
        <v>19.86</v>
      </c>
      <c r="AB3">
        <v>56.65</v>
      </c>
      <c r="AC3">
        <v>8.25</v>
      </c>
      <c r="AD3">
        <v>52.96</v>
      </c>
      <c r="AE3">
        <v>34.479999999999997</v>
      </c>
      <c r="AF3">
        <v>74.010000000000005</v>
      </c>
      <c r="AG3">
        <v>42.83</v>
      </c>
      <c r="AH3">
        <v>20.12</v>
      </c>
      <c r="AI3">
        <v>101.7</v>
      </c>
      <c r="AK3">
        <v>24.85</v>
      </c>
      <c r="AL3">
        <v>61.67</v>
      </c>
      <c r="AM3">
        <v>32.31</v>
      </c>
      <c r="AN3">
        <v>96.69</v>
      </c>
      <c r="AO3">
        <v>39.06</v>
      </c>
      <c r="AP3">
        <v>22.89</v>
      </c>
      <c r="AQ3">
        <v>112.19</v>
      </c>
      <c r="AR3">
        <v>93.67</v>
      </c>
      <c r="AS3">
        <v>42.08</v>
      </c>
      <c r="AT3">
        <v>73.180000000000007</v>
      </c>
      <c r="AU3">
        <v>53.02</v>
      </c>
      <c r="AV3">
        <v>33.44</v>
      </c>
      <c r="AW3">
        <v>17.68</v>
      </c>
      <c r="AX3">
        <v>88.97</v>
      </c>
      <c r="AZ3">
        <v>35.520000000000003</v>
      </c>
      <c r="BA3">
        <v>10.43</v>
      </c>
      <c r="BB3">
        <v>20.149999999999999</v>
      </c>
      <c r="BC3">
        <v>74.13</v>
      </c>
      <c r="BD3">
        <v>4.12</v>
      </c>
      <c r="BF3">
        <f>SUM(E3:BD3)</f>
        <v>4128.6626306712951</v>
      </c>
      <c r="BG3" s="68">
        <f>BF3/86400</f>
        <v>4.7785447114251103E-2</v>
      </c>
    </row>
    <row r="4" spans="1:59" x14ac:dyDescent="0.2">
      <c r="A4" s="19">
        <v>2</v>
      </c>
      <c r="B4" s="25">
        <v>31</v>
      </c>
      <c r="C4" s="13">
        <v>0.47</v>
      </c>
      <c r="D4" s="17">
        <v>0.72</v>
      </c>
      <c r="E4">
        <v>10.6</v>
      </c>
      <c r="F4">
        <v>9.61</v>
      </c>
      <c r="G4">
        <v>13.43</v>
      </c>
      <c r="H4">
        <v>12.73</v>
      </c>
      <c r="I4">
        <v>161.69</v>
      </c>
      <c r="M4">
        <v>161.01</v>
      </c>
      <c r="N4">
        <v>6.5</v>
      </c>
      <c r="O4">
        <v>10.32</v>
      </c>
      <c r="Q4">
        <v>647.70000000000005</v>
      </c>
      <c r="R4" s="68">
        <f t="shared" ref="R4:R44" si="0">Q4/86400</f>
        <v>7.4965277777777782E-3</v>
      </c>
      <c r="S4">
        <v>1255.05</v>
      </c>
      <c r="T4" s="68">
        <f t="shared" ref="T4:T44" si="1">S4/86400</f>
        <v>1.4526041666666666E-2</v>
      </c>
      <c r="V4">
        <v>116.83</v>
      </c>
      <c r="W4">
        <v>103.63</v>
      </c>
      <c r="X4">
        <v>32.31</v>
      </c>
      <c r="Y4">
        <v>72.86</v>
      </c>
      <c r="Z4">
        <v>43.28</v>
      </c>
      <c r="AA4">
        <v>23.47</v>
      </c>
      <c r="AB4">
        <v>82.32</v>
      </c>
      <c r="AC4">
        <v>35.9</v>
      </c>
      <c r="AD4">
        <v>48.21</v>
      </c>
      <c r="AE4">
        <v>53.48</v>
      </c>
      <c r="AF4">
        <v>109.51</v>
      </c>
      <c r="AG4">
        <v>48.02</v>
      </c>
      <c r="AH4">
        <v>29.25</v>
      </c>
      <c r="AI4">
        <v>81.349999999999994</v>
      </c>
      <c r="AK4">
        <v>121.35</v>
      </c>
      <c r="AL4">
        <v>59.55</v>
      </c>
      <c r="AM4">
        <v>29.42</v>
      </c>
      <c r="AN4">
        <v>90.41</v>
      </c>
      <c r="AO4">
        <v>249.4</v>
      </c>
      <c r="AP4">
        <v>23.96</v>
      </c>
      <c r="AQ4">
        <v>84.08</v>
      </c>
      <c r="AR4">
        <v>61.3</v>
      </c>
      <c r="AS4">
        <v>29.85</v>
      </c>
      <c r="AT4">
        <v>34.19</v>
      </c>
      <c r="AU4">
        <v>41.17</v>
      </c>
      <c r="AV4">
        <v>74.53</v>
      </c>
      <c r="AW4">
        <v>24.26</v>
      </c>
      <c r="AX4">
        <v>72.34</v>
      </c>
      <c r="AZ4">
        <v>116.52</v>
      </c>
      <c r="BA4">
        <v>10.26</v>
      </c>
      <c r="BB4">
        <v>15.53</v>
      </c>
      <c r="BC4">
        <v>52.66</v>
      </c>
      <c r="BD4">
        <v>22.35</v>
      </c>
      <c r="BF4">
        <f t="shared" ref="BF4:BF44" si="2">SUM(E4:BD4)</f>
        <v>4382.2120225694462</v>
      </c>
      <c r="BG4" s="68">
        <f t="shared" ref="BG4:BG44" si="3">BF4/86400</f>
        <v>5.0720046557516739E-2</v>
      </c>
    </row>
    <row r="5" spans="1:59" x14ac:dyDescent="0.2">
      <c r="A5" s="19">
        <v>3</v>
      </c>
      <c r="B5" s="25">
        <v>32</v>
      </c>
      <c r="C5" s="14">
        <v>1</v>
      </c>
      <c r="D5" s="17">
        <v>0.72</v>
      </c>
      <c r="E5">
        <v>4.6399999999999997</v>
      </c>
      <c r="F5">
        <v>4.92</v>
      </c>
      <c r="G5">
        <v>7.1</v>
      </c>
      <c r="H5">
        <v>4.96</v>
      </c>
      <c r="I5">
        <v>6.48</v>
      </c>
      <c r="L5">
        <v>5.78</v>
      </c>
      <c r="M5">
        <v>26.42</v>
      </c>
      <c r="N5">
        <v>4.4400000000000004</v>
      </c>
      <c r="Q5">
        <v>482.72</v>
      </c>
      <c r="R5" s="68">
        <f t="shared" si="0"/>
        <v>5.5870370370370371E-3</v>
      </c>
      <c r="S5">
        <v>438.37</v>
      </c>
      <c r="T5" s="68">
        <f t="shared" si="1"/>
        <v>5.0737268518518518E-3</v>
      </c>
      <c r="V5">
        <v>10.82</v>
      </c>
      <c r="W5">
        <v>26.18</v>
      </c>
      <c r="X5">
        <v>26.28</v>
      </c>
      <c r="Y5">
        <v>45.04</v>
      </c>
      <c r="Z5">
        <v>20.59</v>
      </c>
      <c r="AA5">
        <v>21.98</v>
      </c>
      <c r="AB5">
        <v>71.62</v>
      </c>
      <c r="AC5">
        <v>13.85</v>
      </c>
      <c r="AD5">
        <v>22.33</v>
      </c>
      <c r="AE5">
        <v>28.64</v>
      </c>
      <c r="AF5">
        <v>37.840000000000003</v>
      </c>
      <c r="AG5">
        <v>23.57</v>
      </c>
      <c r="AH5">
        <v>19.489999999999998</v>
      </c>
      <c r="AI5">
        <v>20.13</v>
      </c>
      <c r="AK5">
        <v>3.06</v>
      </c>
      <c r="AL5">
        <v>19.52</v>
      </c>
      <c r="AM5">
        <v>19.02</v>
      </c>
      <c r="AN5">
        <v>35.700000000000003</v>
      </c>
      <c r="AO5">
        <v>18.57</v>
      </c>
      <c r="AP5">
        <v>15.27</v>
      </c>
      <c r="AQ5">
        <v>17.59</v>
      </c>
      <c r="AR5">
        <v>4.59</v>
      </c>
      <c r="AS5">
        <v>12.84</v>
      </c>
      <c r="AT5">
        <v>11.91</v>
      </c>
      <c r="AU5">
        <v>15.3</v>
      </c>
      <c r="AV5">
        <v>11.96</v>
      </c>
      <c r="AW5">
        <v>14.34</v>
      </c>
      <c r="AX5">
        <v>17.559999999999999</v>
      </c>
      <c r="AZ5">
        <v>9.4600000000000009</v>
      </c>
      <c r="BA5">
        <v>4.84</v>
      </c>
      <c r="BB5">
        <v>45.82</v>
      </c>
      <c r="BC5">
        <v>50.88</v>
      </c>
      <c r="BD5">
        <v>19.38</v>
      </c>
      <c r="BF5">
        <f t="shared" si="2"/>
        <v>1721.8106607638883</v>
      </c>
      <c r="BG5" s="68">
        <f t="shared" si="3"/>
        <v>1.992836412921167E-2</v>
      </c>
    </row>
    <row r="6" spans="1:59" x14ac:dyDescent="0.2">
      <c r="A6" s="19">
        <v>4</v>
      </c>
      <c r="B6" s="25">
        <v>33</v>
      </c>
      <c r="C6" s="14">
        <v>0.47</v>
      </c>
      <c r="D6" s="18">
        <v>0.12</v>
      </c>
      <c r="E6">
        <v>6.57</v>
      </c>
      <c r="F6">
        <v>5.35</v>
      </c>
      <c r="G6">
        <v>7.37</v>
      </c>
      <c r="H6">
        <v>15.37</v>
      </c>
      <c r="I6">
        <v>7.7</v>
      </c>
      <c r="K6">
        <v>8.8699999999999992</v>
      </c>
      <c r="M6">
        <v>80.73</v>
      </c>
      <c r="N6">
        <v>6.11</v>
      </c>
      <c r="O6">
        <v>5.49</v>
      </c>
      <c r="Q6">
        <v>572.07000000000005</v>
      </c>
      <c r="R6" s="68">
        <f t="shared" si="0"/>
        <v>6.6211805555555564E-3</v>
      </c>
      <c r="S6">
        <v>668.09</v>
      </c>
      <c r="T6" s="68">
        <f t="shared" si="1"/>
        <v>7.7325231481481481E-3</v>
      </c>
      <c r="V6">
        <v>29.19</v>
      </c>
      <c r="W6">
        <v>101.45</v>
      </c>
      <c r="X6">
        <v>54.23</v>
      </c>
      <c r="Y6">
        <v>70.08</v>
      </c>
      <c r="Z6">
        <v>30.95</v>
      </c>
      <c r="AA6">
        <v>33.590000000000003</v>
      </c>
      <c r="AB6">
        <v>97.97</v>
      </c>
      <c r="AC6">
        <v>28.14</v>
      </c>
      <c r="AD6">
        <v>35.36</v>
      </c>
      <c r="AE6">
        <v>71.680000000000007</v>
      </c>
      <c r="AF6">
        <v>62.75</v>
      </c>
      <c r="AG6">
        <v>75.02</v>
      </c>
      <c r="AH6">
        <v>28.2</v>
      </c>
      <c r="AI6">
        <v>44.93</v>
      </c>
      <c r="AK6">
        <v>5.55</v>
      </c>
      <c r="AL6">
        <v>67.22</v>
      </c>
      <c r="AM6">
        <v>34.130000000000003</v>
      </c>
      <c r="AN6">
        <v>42.63</v>
      </c>
      <c r="AO6">
        <v>32.72</v>
      </c>
      <c r="AP6">
        <v>34.43</v>
      </c>
      <c r="AQ6">
        <v>33.56</v>
      </c>
      <c r="AR6">
        <v>3.82</v>
      </c>
      <c r="AS6">
        <v>33.92</v>
      </c>
      <c r="AT6">
        <v>20.43</v>
      </c>
      <c r="AU6">
        <v>127.88</v>
      </c>
      <c r="AV6">
        <v>81.47</v>
      </c>
      <c r="AW6">
        <v>13.68</v>
      </c>
      <c r="AX6">
        <v>41.66</v>
      </c>
      <c r="AZ6">
        <v>80.31</v>
      </c>
      <c r="BA6">
        <v>37.409999999999997</v>
      </c>
      <c r="BB6">
        <v>27.32</v>
      </c>
      <c r="BC6">
        <v>91.19</v>
      </c>
      <c r="BD6">
        <v>38.270000000000003</v>
      </c>
      <c r="BF6">
        <f t="shared" si="2"/>
        <v>2994.8743537037035</v>
      </c>
      <c r="BG6" s="68">
        <f t="shared" si="3"/>
        <v>3.466289761231138E-2</v>
      </c>
    </row>
    <row r="7" spans="1:59" x14ac:dyDescent="0.2">
      <c r="A7" s="19">
        <v>5</v>
      </c>
      <c r="B7" s="25">
        <v>38</v>
      </c>
      <c r="C7" s="14">
        <v>0.47</v>
      </c>
      <c r="D7" s="18">
        <v>0.12</v>
      </c>
      <c r="E7">
        <v>7.9</v>
      </c>
      <c r="F7">
        <v>10.55</v>
      </c>
      <c r="G7">
        <v>9.75</v>
      </c>
      <c r="H7">
        <v>8.2899999999999991</v>
      </c>
      <c r="I7">
        <v>5.27</v>
      </c>
      <c r="K7">
        <v>6.01</v>
      </c>
      <c r="M7">
        <v>71.180000000000007</v>
      </c>
      <c r="N7">
        <v>8.66</v>
      </c>
      <c r="Q7">
        <v>471.49</v>
      </c>
      <c r="R7" s="68">
        <f t="shared" si="0"/>
        <v>5.4570601851851855E-3</v>
      </c>
      <c r="S7">
        <v>509.33</v>
      </c>
      <c r="T7" s="68">
        <f t="shared" si="1"/>
        <v>5.8950231481481484E-3</v>
      </c>
      <c r="V7">
        <v>7.41</v>
      </c>
      <c r="W7">
        <v>62.68</v>
      </c>
      <c r="X7">
        <v>24.78</v>
      </c>
      <c r="Y7">
        <v>69.040000000000006</v>
      </c>
      <c r="Z7">
        <v>28.83</v>
      </c>
      <c r="AA7">
        <v>30.02</v>
      </c>
      <c r="AB7">
        <v>43.37</v>
      </c>
      <c r="AC7">
        <v>3.08</v>
      </c>
      <c r="AD7">
        <v>28.65</v>
      </c>
      <c r="AE7">
        <v>37.020000000000003</v>
      </c>
      <c r="AF7">
        <v>58.06</v>
      </c>
      <c r="AG7">
        <v>28.29</v>
      </c>
      <c r="AH7">
        <v>22.67</v>
      </c>
      <c r="AI7">
        <v>25.8</v>
      </c>
      <c r="AK7">
        <v>17.82</v>
      </c>
      <c r="AL7">
        <v>27.4</v>
      </c>
      <c r="AM7">
        <v>25.53</v>
      </c>
      <c r="AN7">
        <v>107.15</v>
      </c>
      <c r="AO7">
        <v>42.25</v>
      </c>
      <c r="AP7">
        <v>33.76</v>
      </c>
      <c r="AQ7">
        <v>127.98</v>
      </c>
      <c r="AR7">
        <v>9.0399999999999991</v>
      </c>
      <c r="AS7">
        <v>44.26</v>
      </c>
      <c r="AT7">
        <v>20.36</v>
      </c>
      <c r="AU7">
        <v>51.38</v>
      </c>
      <c r="AV7">
        <v>38.97</v>
      </c>
      <c r="AW7">
        <v>18.71</v>
      </c>
      <c r="AX7">
        <v>32.659999999999997</v>
      </c>
      <c r="AZ7">
        <v>9.59</v>
      </c>
      <c r="BA7">
        <v>6.24</v>
      </c>
      <c r="BB7">
        <v>36.64</v>
      </c>
      <c r="BC7">
        <v>55.08</v>
      </c>
      <c r="BD7">
        <v>3.66</v>
      </c>
      <c r="BF7">
        <f t="shared" si="2"/>
        <v>2286.6213520833326</v>
      </c>
      <c r="BG7" s="68">
        <f t="shared" si="3"/>
        <v>2.6465524908371906E-2</v>
      </c>
    </row>
    <row r="8" spans="1:59" x14ac:dyDescent="0.2">
      <c r="A8" s="19">
        <v>6</v>
      </c>
      <c r="B8" s="25">
        <v>43</v>
      </c>
      <c r="C8" s="14">
        <v>1</v>
      </c>
      <c r="D8" s="17">
        <v>0.72</v>
      </c>
      <c r="E8">
        <v>21.59</v>
      </c>
      <c r="F8">
        <v>4.8600000000000003</v>
      </c>
      <c r="G8">
        <v>8.98</v>
      </c>
      <c r="H8">
        <v>14.01</v>
      </c>
      <c r="I8">
        <v>15.52</v>
      </c>
      <c r="M8">
        <v>104.78</v>
      </c>
      <c r="N8">
        <v>11.93</v>
      </c>
      <c r="Q8">
        <v>600.37</v>
      </c>
      <c r="R8" s="68">
        <f t="shared" si="0"/>
        <v>6.9487268518518518E-3</v>
      </c>
      <c r="S8">
        <v>1007.97</v>
      </c>
      <c r="T8" s="68">
        <f t="shared" si="1"/>
        <v>1.1666319444444444E-2</v>
      </c>
      <c r="V8">
        <v>72.680000000000007</v>
      </c>
      <c r="W8">
        <v>99.16</v>
      </c>
      <c r="X8">
        <v>23.09</v>
      </c>
      <c r="Y8">
        <v>28</v>
      </c>
      <c r="Z8">
        <v>32.93</v>
      </c>
      <c r="AA8">
        <v>14.4</v>
      </c>
      <c r="AB8">
        <v>35.909999999999997</v>
      </c>
      <c r="AC8">
        <v>3.67</v>
      </c>
      <c r="AD8">
        <v>28.68</v>
      </c>
      <c r="AE8">
        <v>60.02</v>
      </c>
      <c r="AF8">
        <v>69.760000000000005</v>
      </c>
      <c r="AG8">
        <v>21.6</v>
      </c>
      <c r="AH8">
        <v>14.2</v>
      </c>
      <c r="AI8">
        <v>33.57</v>
      </c>
      <c r="AK8">
        <v>20.73</v>
      </c>
      <c r="AL8">
        <v>38.54</v>
      </c>
      <c r="AM8">
        <v>26.63</v>
      </c>
      <c r="AN8">
        <v>118.65</v>
      </c>
      <c r="AO8">
        <v>64.7</v>
      </c>
      <c r="AP8">
        <v>18.7</v>
      </c>
      <c r="AQ8">
        <v>467.11</v>
      </c>
      <c r="AR8">
        <v>32.93</v>
      </c>
      <c r="AS8">
        <v>52.11</v>
      </c>
      <c r="AT8">
        <v>16.899999999999999</v>
      </c>
      <c r="AU8">
        <v>30.85</v>
      </c>
      <c r="AV8">
        <v>68.180000000000007</v>
      </c>
      <c r="AW8">
        <v>20.95</v>
      </c>
      <c r="AX8">
        <v>97.66</v>
      </c>
      <c r="AZ8">
        <v>31.99</v>
      </c>
      <c r="BA8">
        <v>17.170000000000002</v>
      </c>
      <c r="BB8">
        <v>82.48</v>
      </c>
      <c r="BC8">
        <v>73.67</v>
      </c>
      <c r="BD8">
        <v>132.72999999999999</v>
      </c>
      <c r="BF8">
        <f t="shared" si="2"/>
        <v>3740.3786150462956</v>
      </c>
      <c r="BG8" s="68">
        <f t="shared" si="3"/>
        <v>4.3291419155628424E-2</v>
      </c>
    </row>
    <row r="9" spans="1:59" x14ac:dyDescent="0.2">
      <c r="A9" s="19">
        <v>7</v>
      </c>
      <c r="B9" s="25">
        <v>45</v>
      </c>
      <c r="C9" s="13">
        <v>0.47</v>
      </c>
      <c r="D9" s="18">
        <v>0.15</v>
      </c>
      <c r="E9">
        <v>8.2100000000000009</v>
      </c>
      <c r="F9">
        <v>4.53</v>
      </c>
      <c r="G9">
        <v>19.73</v>
      </c>
      <c r="H9">
        <v>12.88</v>
      </c>
      <c r="I9">
        <v>32.340000000000003</v>
      </c>
      <c r="M9">
        <v>86.63</v>
      </c>
      <c r="N9">
        <v>18.86</v>
      </c>
      <c r="O9">
        <v>8.6</v>
      </c>
      <c r="Q9">
        <v>1053.51</v>
      </c>
      <c r="R9" s="68">
        <f t="shared" si="0"/>
        <v>1.2193402777777777E-2</v>
      </c>
      <c r="S9">
        <v>713.51</v>
      </c>
      <c r="T9" s="68">
        <f t="shared" si="1"/>
        <v>8.258217592592593E-3</v>
      </c>
      <c r="V9">
        <v>34.299999999999997</v>
      </c>
      <c r="W9">
        <v>35.270000000000003</v>
      </c>
      <c r="X9">
        <v>32.68</v>
      </c>
      <c r="Y9">
        <v>98.26</v>
      </c>
      <c r="Z9">
        <v>40.78</v>
      </c>
      <c r="AA9">
        <v>40.51</v>
      </c>
      <c r="AB9">
        <v>69.48</v>
      </c>
      <c r="AC9">
        <v>6.62</v>
      </c>
      <c r="AD9">
        <v>27.88</v>
      </c>
      <c r="AE9">
        <v>51.81</v>
      </c>
      <c r="AF9">
        <v>36.880000000000003</v>
      </c>
      <c r="AG9">
        <v>22.4</v>
      </c>
      <c r="AH9">
        <v>36.520000000000003</v>
      </c>
      <c r="AI9">
        <v>45.92</v>
      </c>
      <c r="AK9">
        <v>8.24</v>
      </c>
      <c r="AL9">
        <v>28.47</v>
      </c>
      <c r="AM9">
        <v>24.7</v>
      </c>
      <c r="AN9">
        <v>87.07</v>
      </c>
      <c r="AO9">
        <v>18.43</v>
      </c>
      <c r="AP9">
        <v>22.67</v>
      </c>
      <c r="AQ9">
        <v>33.81</v>
      </c>
      <c r="AR9">
        <v>13.89</v>
      </c>
      <c r="AS9">
        <v>19.25</v>
      </c>
      <c r="AT9">
        <v>28.3</v>
      </c>
      <c r="AU9">
        <v>30.87</v>
      </c>
      <c r="AV9">
        <v>21.48</v>
      </c>
      <c r="AW9">
        <v>30.76</v>
      </c>
      <c r="AX9">
        <v>26.03</v>
      </c>
      <c r="AZ9">
        <v>20.75</v>
      </c>
      <c r="BA9">
        <v>8.98</v>
      </c>
      <c r="BB9">
        <v>118.32</v>
      </c>
      <c r="BC9">
        <v>140.1</v>
      </c>
      <c r="BD9">
        <v>15.43</v>
      </c>
      <c r="BF9">
        <f t="shared" si="2"/>
        <v>3235.6804516203706</v>
      </c>
      <c r="BG9" s="68">
        <f t="shared" si="3"/>
        <v>3.7450005227087621E-2</v>
      </c>
    </row>
    <row r="10" spans="1:59" x14ac:dyDescent="0.2">
      <c r="A10" s="19">
        <v>8</v>
      </c>
      <c r="B10" s="25">
        <v>47</v>
      </c>
      <c r="C10" s="14">
        <v>0.47</v>
      </c>
      <c r="D10" s="18">
        <v>0.24</v>
      </c>
      <c r="E10">
        <v>12.63</v>
      </c>
      <c r="F10">
        <v>5.77</v>
      </c>
      <c r="G10">
        <v>14.36</v>
      </c>
      <c r="H10">
        <v>7.78</v>
      </c>
      <c r="I10">
        <v>67.42</v>
      </c>
      <c r="M10">
        <v>76.22</v>
      </c>
      <c r="N10">
        <v>10.5</v>
      </c>
      <c r="O10">
        <v>14.29</v>
      </c>
      <c r="Q10">
        <v>532.34</v>
      </c>
      <c r="R10" s="68">
        <f t="shared" si="0"/>
        <v>6.1613425925925933E-3</v>
      </c>
      <c r="S10">
        <v>718.77</v>
      </c>
      <c r="T10" s="68">
        <f t="shared" si="1"/>
        <v>8.3190972222222225E-3</v>
      </c>
      <c r="V10">
        <v>58.92</v>
      </c>
      <c r="W10">
        <v>48.83</v>
      </c>
      <c r="X10">
        <v>42.39</v>
      </c>
      <c r="Y10">
        <v>42.92</v>
      </c>
      <c r="Z10">
        <v>33.64</v>
      </c>
      <c r="AA10">
        <v>35.28</v>
      </c>
      <c r="AB10">
        <v>72.42</v>
      </c>
      <c r="AC10">
        <v>30.11</v>
      </c>
      <c r="AD10">
        <v>42.93</v>
      </c>
      <c r="AE10">
        <v>28.75</v>
      </c>
      <c r="AF10">
        <v>44.69</v>
      </c>
      <c r="AG10">
        <v>30.36</v>
      </c>
      <c r="AH10">
        <v>25.56</v>
      </c>
      <c r="AI10">
        <v>36.229999999999997</v>
      </c>
      <c r="AK10">
        <v>11.15</v>
      </c>
      <c r="AL10">
        <v>32.44</v>
      </c>
      <c r="AM10">
        <v>21.26</v>
      </c>
      <c r="AN10">
        <v>43.13</v>
      </c>
      <c r="AO10">
        <v>31.09</v>
      </c>
      <c r="AP10">
        <v>15.81</v>
      </c>
      <c r="AQ10">
        <v>20.88</v>
      </c>
      <c r="AR10">
        <v>9.58</v>
      </c>
      <c r="AS10">
        <v>15.51</v>
      </c>
      <c r="AT10">
        <v>23.26</v>
      </c>
      <c r="AU10">
        <v>25.09</v>
      </c>
      <c r="AV10">
        <v>27.99</v>
      </c>
      <c r="AW10">
        <v>14.7</v>
      </c>
      <c r="AX10">
        <v>21.08</v>
      </c>
      <c r="AZ10">
        <v>13.15</v>
      </c>
      <c r="BA10">
        <v>9.2200000000000006</v>
      </c>
      <c r="BB10">
        <v>23.11</v>
      </c>
      <c r="BC10">
        <v>33.799999999999997</v>
      </c>
      <c r="BD10">
        <v>4.03</v>
      </c>
      <c r="BF10">
        <f t="shared" si="2"/>
        <v>2429.4044804398163</v>
      </c>
      <c r="BG10" s="68">
        <f t="shared" si="3"/>
        <v>2.8118107412497872E-2</v>
      </c>
    </row>
    <row r="11" spans="1:59" x14ac:dyDescent="0.2">
      <c r="A11" s="19">
        <v>9</v>
      </c>
      <c r="B11" s="25">
        <v>48</v>
      </c>
      <c r="C11" s="13">
        <v>0.47</v>
      </c>
      <c r="D11" s="18">
        <v>-0.12</v>
      </c>
      <c r="E11">
        <v>114.41</v>
      </c>
      <c r="F11">
        <v>7.08</v>
      </c>
      <c r="G11">
        <v>11.92</v>
      </c>
      <c r="H11">
        <v>6.89</v>
      </c>
      <c r="I11">
        <v>3.93</v>
      </c>
      <c r="J11">
        <v>10.210000000000001</v>
      </c>
      <c r="K11">
        <v>7.6</v>
      </c>
      <c r="M11">
        <v>29.18</v>
      </c>
      <c r="N11">
        <v>4.79</v>
      </c>
      <c r="Q11">
        <v>883.65</v>
      </c>
      <c r="R11" s="68">
        <f t="shared" si="0"/>
        <v>1.0227430555555556E-2</v>
      </c>
      <c r="S11">
        <v>756.35</v>
      </c>
      <c r="T11" s="68">
        <f t="shared" si="1"/>
        <v>8.7540509259259255E-3</v>
      </c>
      <c r="V11">
        <v>5.68</v>
      </c>
      <c r="W11">
        <v>28.07</v>
      </c>
      <c r="X11">
        <v>50.36</v>
      </c>
      <c r="Y11">
        <v>49.08</v>
      </c>
      <c r="Z11">
        <v>27.5</v>
      </c>
      <c r="AA11">
        <v>22.41</v>
      </c>
      <c r="AB11">
        <v>38.479999999999997</v>
      </c>
      <c r="AC11">
        <v>4.38</v>
      </c>
      <c r="AD11">
        <v>20.96</v>
      </c>
      <c r="AE11">
        <v>36.299999999999997</v>
      </c>
      <c r="AF11">
        <v>38.119999999999997</v>
      </c>
      <c r="AG11">
        <v>21.95</v>
      </c>
      <c r="AH11">
        <v>20.72</v>
      </c>
      <c r="AI11">
        <v>34.200000000000003</v>
      </c>
      <c r="AK11">
        <v>30.86</v>
      </c>
      <c r="AL11">
        <v>26.54</v>
      </c>
      <c r="AM11">
        <v>23.72</v>
      </c>
      <c r="AN11">
        <v>42.58</v>
      </c>
      <c r="AO11">
        <v>29.95</v>
      </c>
      <c r="AP11">
        <v>22.63</v>
      </c>
      <c r="AQ11">
        <v>64.09</v>
      </c>
      <c r="AR11">
        <v>15.76</v>
      </c>
      <c r="AS11">
        <v>18.16</v>
      </c>
      <c r="AT11">
        <v>33.43</v>
      </c>
      <c r="AU11">
        <v>63.91</v>
      </c>
      <c r="AV11">
        <v>17.7</v>
      </c>
      <c r="AW11">
        <v>36.71</v>
      </c>
      <c r="AX11">
        <v>33.9</v>
      </c>
      <c r="AZ11">
        <v>118.06</v>
      </c>
      <c r="BA11">
        <v>115.44</v>
      </c>
      <c r="BB11">
        <v>96.52</v>
      </c>
      <c r="BC11">
        <v>171.62</v>
      </c>
      <c r="BD11">
        <v>116.57</v>
      </c>
      <c r="BF11">
        <f t="shared" si="2"/>
        <v>3312.3889814814802</v>
      </c>
      <c r="BG11" s="68">
        <f t="shared" si="3"/>
        <v>3.833783543381343E-2</v>
      </c>
    </row>
    <row r="12" spans="1:59" x14ac:dyDescent="0.2">
      <c r="A12" s="19">
        <v>10</v>
      </c>
      <c r="B12" s="25">
        <v>49</v>
      </c>
      <c r="C12" s="13">
        <v>0</v>
      </c>
      <c r="D12" s="17">
        <v>0.72</v>
      </c>
      <c r="E12">
        <v>9.09</v>
      </c>
      <c r="F12">
        <v>9.58</v>
      </c>
      <c r="G12">
        <v>16.579999999999998</v>
      </c>
      <c r="H12">
        <v>12.39</v>
      </c>
      <c r="I12">
        <v>11.71</v>
      </c>
      <c r="L12">
        <v>12.85</v>
      </c>
      <c r="M12">
        <v>100.31</v>
      </c>
      <c r="N12">
        <v>17.27</v>
      </c>
      <c r="O12">
        <v>7.56</v>
      </c>
      <c r="Q12">
        <v>670.31</v>
      </c>
      <c r="R12" s="68">
        <f t="shared" si="0"/>
        <v>7.7582175925925917E-3</v>
      </c>
      <c r="S12">
        <v>1865.7</v>
      </c>
      <c r="T12" s="68">
        <f t="shared" si="1"/>
        <v>2.1593750000000002E-2</v>
      </c>
      <c r="V12">
        <v>84.23</v>
      </c>
      <c r="W12">
        <v>94.45</v>
      </c>
      <c r="X12">
        <v>84.33</v>
      </c>
      <c r="Y12">
        <v>78.069999999999993</v>
      </c>
      <c r="Z12">
        <v>48.17</v>
      </c>
      <c r="AA12">
        <v>66.03</v>
      </c>
      <c r="AB12">
        <v>203.74</v>
      </c>
      <c r="AC12">
        <v>1640.72</v>
      </c>
      <c r="AD12">
        <v>53.06</v>
      </c>
      <c r="AE12">
        <v>56.43</v>
      </c>
      <c r="AF12">
        <v>183.08</v>
      </c>
      <c r="AG12">
        <v>51.45</v>
      </c>
      <c r="AH12">
        <v>59.06</v>
      </c>
      <c r="AI12">
        <v>73.569999999999993</v>
      </c>
      <c r="AK12">
        <v>4.79</v>
      </c>
      <c r="AL12">
        <v>50.14</v>
      </c>
      <c r="AM12">
        <v>38.729999999999997</v>
      </c>
      <c r="AN12">
        <v>71.75</v>
      </c>
      <c r="AO12">
        <v>42.5</v>
      </c>
      <c r="AP12">
        <v>37.630000000000003</v>
      </c>
      <c r="AQ12">
        <v>56.57</v>
      </c>
      <c r="AR12">
        <v>4.03</v>
      </c>
      <c r="AS12">
        <v>47.77</v>
      </c>
      <c r="AT12">
        <v>33.29</v>
      </c>
      <c r="AU12">
        <v>38.31</v>
      </c>
      <c r="AV12">
        <v>52.77</v>
      </c>
      <c r="AW12">
        <v>50.55</v>
      </c>
      <c r="AX12">
        <v>44.7</v>
      </c>
      <c r="AZ12">
        <v>32.770000000000003</v>
      </c>
      <c r="BA12">
        <v>13.1</v>
      </c>
      <c r="BB12">
        <v>47.81</v>
      </c>
      <c r="BC12">
        <v>66.680000000000007</v>
      </c>
      <c r="BD12">
        <v>4.09</v>
      </c>
      <c r="BF12">
        <f t="shared" si="2"/>
        <v>6247.7493519675963</v>
      </c>
      <c r="BG12" s="68">
        <f t="shared" si="3"/>
        <v>7.2311913795921251E-2</v>
      </c>
    </row>
    <row r="13" spans="1:59" x14ac:dyDescent="0.2">
      <c r="A13" s="19">
        <v>11</v>
      </c>
      <c r="B13" s="25">
        <v>51</v>
      </c>
      <c r="C13" s="13">
        <v>0.47</v>
      </c>
      <c r="D13" s="18">
        <v>0.47</v>
      </c>
      <c r="E13">
        <v>35.770000000000003</v>
      </c>
      <c r="F13">
        <v>7.7</v>
      </c>
      <c r="G13">
        <v>10.56</v>
      </c>
      <c r="H13">
        <v>101.47</v>
      </c>
      <c r="I13">
        <v>10.31</v>
      </c>
      <c r="J13">
        <v>11.79</v>
      </c>
      <c r="K13">
        <v>14.94</v>
      </c>
      <c r="M13">
        <v>311.02999999999997</v>
      </c>
      <c r="N13">
        <v>12.47</v>
      </c>
      <c r="O13">
        <v>11.02</v>
      </c>
      <c r="Q13">
        <v>1955.94</v>
      </c>
      <c r="R13" s="68">
        <f t="shared" si="0"/>
        <v>2.2638194444444443E-2</v>
      </c>
      <c r="S13">
        <v>251.44</v>
      </c>
      <c r="T13" s="68">
        <f t="shared" si="1"/>
        <v>2.9101851851851854E-3</v>
      </c>
      <c r="V13">
        <v>47.78</v>
      </c>
      <c r="W13">
        <v>62.22</v>
      </c>
      <c r="X13">
        <v>39.619999999999997</v>
      </c>
      <c r="Y13">
        <v>80.58</v>
      </c>
      <c r="Z13">
        <v>37.07</v>
      </c>
      <c r="AA13">
        <v>29.12</v>
      </c>
      <c r="AB13">
        <v>123.59</v>
      </c>
      <c r="AC13">
        <v>38.78</v>
      </c>
      <c r="AD13">
        <v>33.14</v>
      </c>
      <c r="AE13">
        <v>42.74</v>
      </c>
      <c r="AF13">
        <v>87.59</v>
      </c>
      <c r="AG13">
        <v>40.92</v>
      </c>
      <c r="AH13">
        <v>25.03</v>
      </c>
      <c r="AI13">
        <v>60.55</v>
      </c>
      <c r="AK13">
        <v>22.26</v>
      </c>
      <c r="AL13">
        <v>36.17</v>
      </c>
      <c r="AM13">
        <v>24.2</v>
      </c>
      <c r="AN13">
        <v>107.72</v>
      </c>
      <c r="AO13">
        <v>32.44</v>
      </c>
      <c r="AP13">
        <v>20.22</v>
      </c>
      <c r="AQ13">
        <v>31.9</v>
      </c>
      <c r="AR13">
        <v>118.16</v>
      </c>
      <c r="AS13">
        <v>25.83</v>
      </c>
      <c r="AT13">
        <v>28.55</v>
      </c>
      <c r="AU13">
        <v>40.130000000000003</v>
      </c>
      <c r="AV13">
        <v>31.99</v>
      </c>
      <c r="AW13">
        <v>19.100000000000001</v>
      </c>
      <c r="AX13">
        <v>49.16</v>
      </c>
      <c r="AZ13">
        <v>30.88</v>
      </c>
      <c r="BA13">
        <v>12.8</v>
      </c>
      <c r="BB13">
        <v>93.98</v>
      </c>
      <c r="BC13">
        <v>341.16</v>
      </c>
      <c r="BD13">
        <v>6.56</v>
      </c>
      <c r="BF13">
        <f t="shared" si="2"/>
        <v>4556.4055483796292</v>
      </c>
      <c r="BG13" s="68">
        <f t="shared" si="3"/>
        <v>5.273617532846793E-2</v>
      </c>
    </row>
    <row r="14" spans="1:59" x14ac:dyDescent="0.2">
      <c r="A14" s="19">
        <v>12</v>
      </c>
      <c r="B14" s="25">
        <v>53</v>
      </c>
      <c r="C14" s="13">
        <v>0</v>
      </c>
      <c r="D14" s="18">
        <v>0.1</v>
      </c>
      <c r="E14">
        <v>7.15</v>
      </c>
      <c r="F14">
        <v>14.08</v>
      </c>
      <c r="G14">
        <v>17.12</v>
      </c>
      <c r="H14">
        <v>13.98</v>
      </c>
      <c r="I14">
        <v>7.12</v>
      </c>
      <c r="J14">
        <v>7.21</v>
      </c>
      <c r="K14">
        <v>7.51</v>
      </c>
      <c r="M14">
        <v>38.26</v>
      </c>
      <c r="N14">
        <v>7.7</v>
      </c>
      <c r="O14">
        <v>5.76</v>
      </c>
      <c r="Q14">
        <v>629.24</v>
      </c>
      <c r="R14" s="68">
        <f t="shared" si="0"/>
        <v>7.2828703703703701E-3</v>
      </c>
      <c r="S14">
        <v>729.89</v>
      </c>
      <c r="T14" s="68">
        <f t="shared" si="1"/>
        <v>8.4478009259259263E-3</v>
      </c>
      <c r="V14">
        <v>33.07</v>
      </c>
      <c r="W14">
        <v>37.130000000000003</v>
      </c>
      <c r="X14">
        <v>32.17</v>
      </c>
      <c r="Y14">
        <v>14.44</v>
      </c>
      <c r="Z14">
        <v>35.229999999999997</v>
      </c>
      <c r="AA14">
        <v>42.89</v>
      </c>
      <c r="AB14">
        <v>64.25</v>
      </c>
      <c r="AC14">
        <v>9.14</v>
      </c>
      <c r="AD14">
        <v>30.97</v>
      </c>
      <c r="AE14">
        <v>45.82</v>
      </c>
      <c r="AF14">
        <v>46.32</v>
      </c>
      <c r="AG14">
        <v>33.32</v>
      </c>
      <c r="AH14">
        <v>53.84</v>
      </c>
      <c r="AI14">
        <v>34.630000000000003</v>
      </c>
      <c r="AK14">
        <v>4.92</v>
      </c>
      <c r="AL14">
        <v>37.24</v>
      </c>
      <c r="AM14">
        <v>19.46</v>
      </c>
      <c r="AN14">
        <v>78.02</v>
      </c>
      <c r="AO14">
        <v>37.5</v>
      </c>
      <c r="AP14">
        <v>17.510000000000002</v>
      </c>
      <c r="AQ14">
        <v>20.3</v>
      </c>
      <c r="AR14">
        <v>4.55</v>
      </c>
      <c r="AS14">
        <v>32.44</v>
      </c>
      <c r="AT14">
        <v>35.33</v>
      </c>
      <c r="AU14">
        <v>69.650000000000006</v>
      </c>
      <c r="AV14">
        <v>46.35</v>
      </c>
      <c r="AW14">
        <v>26.25</v>
      </c>
      <c r="AX14">
        <v>23.72</v>
      </c>
      <c r="AZ14">
        <v>9.77</v>
      </c>
      <c r="BA14">
        <v>6.91</v>
      </c>
      <c r="BB14">
        <v>20.22</v>
      </c>
      <c r="BC14">
        <v>72.61</v>
      </c>
      <c r="BD14">
        <v>78.52</v>
      </c>
      <c r="BF14">
        <f t="shared" si="2"/>
        <v>2639.5257306712965</v>
      </c>
      <c r="BG14" s="68">
        <f t="shared" si="3"/>
        <v>3.0550066327214079E-2</v>
      </c>
    </row>
    <row r="15" spans="1:59" x14ac:dyDescent="0.2">
      <c r="A15" s="19">
        <v>13</v>
      </c>
      <c r="B15" s="25">
        <v>59</v>
      </c>
      <c r="C15" s="14">
        <v>0.47</v>
      </c>
      <c r="D15" s="18">
        <v>0.1</v>
      </c>
      <c r="E15">
        <v>15</v>
      </c>
      <c r="F15">
        <v>4.92</v>
      </c>
      <c r="G15">
        <v>6.78</v>
      </c>
      <c r="H15">
        <v>8.25</v>
      </c>
      <c r="I15">
        <v>14.79</v>
      </c>
      <c r="M15">
        <v>29.1</v>
      </c>
      <c r="N15">
        <v>7.18</v>
      </c>
      <c r="O15">
        <v>6.38</v>
      </c>
      <c r="Q15">
        <v>548.09</v>
      </c>
      <c r="R15" s="68">
        <f t="shared" si="0"/>
        <v>6.3436342592592598E-3</v>
      </c>
      <c r="S15">
        <v>324.60000000000002</v>
      </c>
      <c r="T15" s="68">
        <f t="shared" si="1"/>
        <v>3.7569444444444447E-3</v>
      </c>
      <c r="V15">
        <v>69.790000000000006</v>
      </c>
      <c r="W15">
        <v>84.33</v>
      </c>
      <c r="X15">
        <v>66.650000000000006</v>
      </c>
      <c r="Y15">
        <v>89.38</v>
      </c>
      <c r="Z15">
        <v>61.52</v>
      </c>
      <c r="AA15">
        <v>32.869999999999997</v>
      </c>
      <c r="AB15">
        <v>338.12</v>
      </c>
      <c r="AC15">
        <v>27.55</v>
      </c>
      <c r="AD15">
        <v>46.98</v>
      </c>
      <c r="AE15">
        <v>70.709999999999994</v>
      </c>
      <c r="AF15">
        <v>91.24</v>
      </c>
      <c r="AG15">
        <v>51.73</v>
      </c>
      <c r="AH15">
        <v>61.04</v>
      </c>
      <c r="AI15">
        <v>46.09</v>
      </c>
      <c r="AK15">
        <v>5</v>
      </c>
      <c r="AL15">
        <v>123.6</v>
      </c>
      <c r="AM15">
        <v>46.7</v>
      </c>
      <c r="AN15">
        <v>107.68</v>
      </c>
      <c r="AO15">
        <v>37.17</v>
      </c>
      <c r="AP15">
        <v>24.74</v>
      </c>
      <c r="AQ15">
        <v>33.9</v>
      </c>
      <c r="AR15">
        <v>5.07</v>
      </c>
      <c r="AS15">
        <v>40.57</v>
      </c>
      <c r="AT15">
        <v>38.56</v>
      </c>
      <c r="AU15">
        <v>34.25</v>
      </c>
      <c r="AV15">
        <v>29.12</v>
      </c>
      <c r="AW15">
        <v>23.23</v>
      </c>
      <c r="AX15">
        <v>31.75</v>
      </c>
      <c r="AZ15">
        <v>67.13</v>
      </c>
      <c r="BA15">
        <v>34.840000000000003</v>
      </c>
      <c r="BB15">
        <v>127.54</v>
      </c>
      <c r="BC15">
        <v>239.19</v>
      </c>
      <c r="BD15">
        <v>162.9</v>
      </c>
      <c r="BF15">
        <f t="shared" si="2"/>
        <v>3316.0401005787039</v>
      </c>
      <c r="BG15" s="68">
        <f t="shared" si="3"/>
        <v>3.8380093756697965E-2</v>
      </c>
    </row>
    <row r="16" spans="1:59" x14ac:dyDescent="0.2">
      <c r="A16" s="19">
        <v>14</v>
      </c>
      <c r="B16" s="25">
        <v>68</v>
      </c>
      <c r="C16" s="14">
        <v>1</v>
      </c>
      <c r="D16" s="17">
        <v>0.72</v>
      </c>
      <c r="E16">
        <v>7</v>
      </c>
      <c r="F16">
        <v>9.09</v>
      </c>
      <c r="G16">
        <v>9.2100000000000009</v>
      </c>
      <c r="H16">
        <v>13</v>
      </c>
      <c r="I16">
        <v>35.090000000000003</v>
      </c>
      <c r="M16">
        <v>89.25</v>
      </c>
      <c r="N16">
        <v>15.59</v>
      </c>
      <c r="O16">
        <v>7.83</v>
      </c>
      <c r="Q16">
        <v>755.06</v>
      </c>
      <c r="R16" s="68">
        <f t="shared" si="0"/>
        <v>8.7391203703703693E-3</v>
      </c>
      <c r="S16">
        <v>701.64</v>
      </c>
      <c r="T16" s="68">
        <f t="shared" si="1"/>
        <v>8.1208333333333323E-3</v>
      </c>
      <c r="V16">
        <v>5.71</v>
      </c>
      <c r="W16">
        <v>40.17</v>
      </c>
      <c r="X16">
        <v>21.59</v>
      </c>
      <c r="Y16">
        <v>44.71</v>
      </c>
      <c r="Z16">
        <v>64.790000000000006</v>
      </c>
      <c r="AA16">
        <v>27.04</v>
      </c>
      <c r="AB16">
        <v>50.43</v>
      </c>
      <c r="AC16">
        <v>3.63</v>
      </c>
      <c r="AD16">
        <v>31</v>
      </c>
      <c r="AE16">
        <v>64.11</v>
      </c>
      <c r="AF16">
        <v>253.6</v>
      </c>
      <c r="AG16">
        <v>44.92</v>
      </c>
      <c r="AH16">
        <v>18.68</v>
      </c>
      <c r="AI16">
        <v>38.950000000000003</v>
      </c>
      <c r="AK16">
        <v>44.73</v>
      </c>
      <c r="AL16">
        <v>69.78</v>
      </c>
      <c r="AM16">
        <v>37.29</v>
      </c>
      <c r="AN16">
        <v>64.5</v>
      </c>
      <c r="AO16">
        <v>41.8</v>
      </c>
      <c r="AP16">
        <v>22.82</v>
      </c>
      <c r="AQ16">
        <v>87.06</v>
      </c>
      <c r="AR16">
        <v>11.17</v>
      </c>
      <c r="AS16">
        <v>22.86</v>
      </c>
      <c r="AT16">
        <v>42.91</v>
      </c>
      <c r="AU16">
        <v>41</v>
      </c>
      <c r="AV16">
        <v>61.82</v>
      </c>
      <c r="AW16">
        <v>26</v>
      </c>
      <c r="AX16">
        <v>27.25</v>
      </c>
      <c r="AZ16">
        <v>36.14</v>
      </c>
      <c r="BA16">
        <v>33.299999999999997</v>
      </c>
      <c r="BB16">
        <v>22.42</v>
      </c>
      <c r="BC16">
        <v>132.12</v>
      </c>
      <c r="BD16">
        <v>39.909999999999997</v>
      </c>
      <c r="BF16">
        <f t="shared" si="2"/>
        <v>3216.986859953704</v>
      </c>
      <c r="BG16" s="68">
        <f t="shared" si="3"/>
        <v>3.7233644212427128E-2</v>
      </c>
    </row>
    <row r="17" spans="1:59" x14ac:dyDescent="0.2">
      <c r="A17" s="19">
        <v>15</v>
      </c>
      <c r="B17" s="25">
        <v>73</v>
      </c>
      <c r="C17" s="13">
        <v>0</v>
      </c>
      <c r="D17" s="18">
        <v>0.09</v>
      </c>
      <c r="E17">
        <v>7.84</v>
      </c>
      <c r="F17">
        <v>7.45</v>
      </c>
      <c r="G17">
        <v>18.57</v>
      </c>
      <c r="H17">
        <v>8.16</v>
      </c>
      <c r="I17">
        <v>46.54</v>
      </c>
      <c r="M17">
        <v>196.56</v>
      </c>
      <c r="N17">
        <v>16.579999999999998</v>
      </c>
      <c r="Q17">
        <v>1201.1600000000001</v>
      </c>
      <c r="R17" s="68">
        <f t="shared" si="0"/>
        <v>1.3902314814814815E-2</v>
      </c>
      <c r="S17">
        <v>1239.07</v>
      </c>
      <c r="T17" s="68">
        <f t="shared" si="1"/>
        <v>1.4341087962962962E-2</v>
      </c>
      <c r="V17">
        <v>228.4</v>
      </c>
      <c r="W17">
        <v>24.15</v>
      </c>
      <c r="X17">
        <v>43.48</v>
      </c>
      <c r="Y17">
        <v>34.770000000000003</v>
      </c>
      <c r="Z17">
        <v>28.74</v>
      </c>
      <c r="AA17">
        <v>18.43</v>
      </c>
      <c r="AB17">
        <v>103.97</v>
      </c>
      <c r="AC17">
        <v>17.91</v>
      </c>
      <c r="AD17">
        <v>18.25</v>
      </c>
      <c r="AE17">
        <v>24.01</v>
      </c>
      <c r="AF17">
        <v>30.14</v>
      </c>
      <c r="AG17">
        <v>41.54</v>
      </c>
      <c r="AH17">
        <v>22.74</v>
      </c>
      <c r="AI17">
        <v>65.94</v>
      </c>
      <c r="AK17">
        <v>5.07</v>
      </c>
      <c r="AL17">
        <v>35</v>
      </c>
      <c r="AM17">
        <v>20.9</v>
      </c>
      <c r="AN17">
        <v>29.48</v>
      </c>
      <c r="AO17">
        <v>17.79</v>
      </c>
      <c r="AP17">
        <v>20.16</v>
      </c>
      <c r="AQ17">
        <v>49.94</v>
      </c>
      <c r="AR17">
        <v>3.36</v>
      </c>
      <c r="AS17">
        <v>16.73</v>
      </c>
      <c r="AT17">
        <v>17.72</v>
      </c>
      <c r="AU17">
        <v>21.97</v>
      </c>
      <c r="AV17">
        <v>20.91</v>
      </c>
      <c r="AW17">
        <v>14.14</v>
      </c>
      <c r="AX17">
        <v>45.37</v>
      </c>
      <c r="AZ17">
        <v>126.2</v>
      </c>
      <c r="BA17">
        <v>74.319999999999993</v>
      </c>
      <c r="BB17">
        <v>77.69</v>
      </c>
      <c r="BC17">
        <v>114.47</v>
      </c>
      <c r="BD17">
        <v>5.64</v>
      </c>
      <c r="BF17">
        <f t="shared" si="2"/>
        <v>4161.288243402777</v>
      </c>
      <c r="BG17" s="68">
        <f t="shared" si="3"/>
        <v>4.8163058372717324E-2</v>
      </c>
    </row>
    <row r="18" spans="1:59" x14ac:dyDescent="0.2">
      <c r="A18" s="19">
        <v>16</v>
      </c>
      <c r="B18" s="25">
        <v>75</v>
      </c>
      <c r="C18" s="13">
        <v>0</v>
      </c>
      <c r="D18" s="18">
        <v>0.09</v>
      </c>
      <c r="E18">
        <v>7.61</v>
      </c>
      <c r="F18">
        <v>10.6</v>
      </c>
      <c r="G18">
        <v>10.95</v>
      </c>
      <c r="H18">
        <v>6.93</v>
      </c>
      <c r="I18">
        <v>14.89</v>
      </c>
      <c r="L18">
        <v>12.65</v>
      </c>
      <c r="M18">
        <v>95.08</v>
      </c>
      <c r="N18">
        <v>9.91</v>
      </c>
      <c r="O18">
        <v>9.86</v>
      </c>
      <c r="Q18">
        <v>641.16</v>
      </c>
      <c r="R18" s="68">
        <f t="shared" si="0"/>
        <v>7.4208333333333331E-3</v>
      </c>
      <c r="S18">
        <v>779.63</v>
      </c>
      <c r="T18" s="68">
        <f t="shared" si="1"/>
        <v>9.023495370370371E-3</v>
      </c>
      <c r="V18">
        <v>18.39</v>
      </c>
      <c r="W18">
        <v>72.489999999999995</v>
      </c>
      <c r="X18">
        <v>48.42</v>
      </c>
      <c r="Y18">
        <v>68.540000000000006</v>
      </c>
      <c r="Z18">
        <v>64.33</v>
      </c>
      <c r="AA18">
        <v>37.64</v>
      </c>
      <c r="AB18">
        <v>85.04</v>
      </c>
      <c r="AC18">
        <v>6.9</v>
      </c>
      <c r="AD18">
        <v>61.26</v>
      </c>
      <c r="AE18">
        <v>38.82</v>
      </c>
      <c r="AF18">
        <v>145.86000000000001</v>
      </c>
      <c r="AG18">
        <v>45.93</v>
      </c>
      <c r="AH18">
        <v>43</v>
      </c>
      <c r="AI18">
        <v>46.45</v>
      </c>
      <c r="AK18">
        <v>5.62</v>
      </c>
      <c r="AL18">
        <v>33.25</v>
      </c>
      <c r="AM18">
        <v>36.71</v>
      </c>
      <c r="AN18">
        <v>68.53</v>
      </c>
      <c r="AO18">
        <v>35.380000000000003</v>
      </c>
      <c r="AP18">
        <v>17.05</v>
      </c>
      <c r="AQ18">
        <v>34.9</v>
      </c>
      <c r="AR18">
        <v>4.1399999999999997</v>
      </c>
      <c r="AS18">
        <v>23.41</v>
      </c>
      <c r="AT18">
        <v>24.46</v>
      </c>
      <c r="AU18">
        <v>28.49</v>
      </c>
      <c r="AV18">
        <v>33.96</v>
      </c>
      <c r="AW18">
        <v>15.75</v>
      </c>
      <c r="AX18">
        <v>29.45</v>
      </c>
      <c r="AZ18">
        <v>83.39</v>
      </c>
      <c r="BA18">
        <v>53.31</v>
      </c>
      <c r="BB18">
        <v>28.73</v>
      </c>
      <c r="BC18">
        <v>35.450000000000003</v>
      </c>
      <c r="BD18">
        <v>36.58</v>
      </c>
      <c r="BF18">
        <f t="shared" si="2"/>
        <v>3010.9164443287036</v>
      </c>
      <c r="BG18" s="68">
        <f t="shared" si="3"/>
        <v>3.4848569957508145E-2</v>
      </c>
    </row>
    <row r="19" spans="1:59" x14ac:dyDescent="0.2">
      <c r="A19" s="19">
        <v>17</v>
      </c>
      <c r="B19" s="25">
        <v>76</v>
      </c>
      <c r="C19" s="14">
        <v>0.47</v>
      </c>
      <c r="D19" s="17">
        <v>0.72</v>
      </c>
      <c r="E19">
        <v>11.57</v>
      </c>
      <c r="F19">
        <v>6.28</v>
      </c>
      <c r="G19">
        <v>7.53</v>
      </c>
      <c r="H19">
        <v>10.130000000000001</v>
      </c>
      <c r="I19">
        <v>9.77</v>
      </c>
      <c r="L19">
        <v>7.33</v>
      </c>
      <c r="M19">
        <v>84.02</v>
      </c>
      <c r="N19">
        <v>6.94</v>
      </c>
      <c r="O19">
        <v>5.15</v>
      </c>
      <c r="Q19">
        <v>573.39</v>
      </c>
      <c r="R19" s="68">
        <f t="shared" si="0"/>
        <v>6.6364583333333328E-3</v>
      </c>
      <c r="S19">
        <v>1329.26</v>
      </c>
      <c r="T19" s="68">
        <f t="shared" si="1"/>
        <v>1.5384953703703703E-2</v>
      </c>
      <c r="V19">
        <v>37.200000000000003</v>
      </c>
      <c r="W19">
        <v>69.900000000000006</v>
      </c>
      <c r="X19">
        <v>30.35</v>
      </c>
      <c r="Y19">
        <v>51.28</v>
      </c>
      <c r="Z19">
        <v>82.94</v>
      </c>
      <c r="AA19">
        <v>29.69</v>
      </c>
      <c r="AB19">
        <v>98.08</v>
      </c>
      <c r="AC19">
        <v>9.48</v>
      </c>
      <c r="AD19">
        <v>50.34</v>
      </c>
      <c r="AE19">
        <v>36.47</v>
      </c>
      <c r="AF19">
        <v>53.28</v>
      </c>
      <c r="AG19">
        <v>125.86</v>
      </c>
      <c r="AH19">
        <v>18.989999999999998</v>
      </c>
      <c r="AI19">
        <v>34.53</v>
      </c>
      <c r="AK19">
        <v>12.2</v>
      </c>
      <c r="AL19">
        <v>89.12</v>
      </c>
      <c r="AM19">
        <v>25.68</v>
      </c>
      <c r="AN19">
        <v>55.85</v>
      </c>
      <c r="AO19">
        <v>50.48</v>
      </c>
      <c r="AP19">
        <v>23.55</v>
      </c>
      <c r="AQ19">
        <v>48.38</v>
      </c>
      <c r="AR19">
        <v>6.32</v>
      </c>
      <c r="AS19">
        <v>59.46</v>
      </c>
      <c r="AT19">
        <v>27.18</v>
      </c>
      <c r="AU19">
        <v>23.22</v>
      </c>
      <c r="AV19">
        <v>50.03</v>
      </c>
      <c r="AW19">
        <v>17.64</v>
      </c>
      <c r="AX19">
        <v>37.26</v>
      </c>
      <c r="AZ19">
        <v>21.81</v>
      </c>
      <c r="BA19">
        <v>6.79</v>
      </c>
      <c r="BB19">
        <v>32.75</v>
      </c>
      <c r="BC19">
        <v>38.619999999999997</v>
      </c>
      <c r="BD19">
        <v>7.32</v>
      </c>
      <c r="BF19">
        <f t="shared" si="2"/>
        <v>3413.4420214120373</v>
      </c>
      <c r="BG19" s="68">
        <f t="shared" si="3"/>
        <v>3.950743080338006E-2</v>
      </c>
    </row>
    <row r="20" spans="1:59" x14ac:dyDescent="0.2">
      <c r="A20" s="19">
        <v>18</v>
      </c>
      <c r="B20" s="25">
        <v>79</v>
      </c>
      <c r="C20" s="13">
        <v>-0.4</v>
      </c>
      <c r="D20" s="18">
        <v>-0.3</v>
      </c>
      <c r="E20">
        <v>12.2</v>
      </c>
      <c r="F20">
        <v>8.17</v>
      </c>
      <c r="G20">
        <v>13.81</v>
      </c>
      <c r="H20">
        <v>10.83</v>
      </c>
      <c r="I20">
        <v>35.39</v>
      </c>
      <c r="M20">
        <v>79.22</v>
      </c>
      <c r="N20">
        <v>11.95</v>
      </c>
      <c r="Q20">
        <v>706.81</v>
      </c>
      <c r="R20" s="68">
        <f t="shared" si="0"/>
        <v>8.1806712962962953E-3</v>
      </c>
      <c r="S20">
        <v>689.88</v>
      </c>
      <c r="T20" s="68">
        <f t="shared" si="1"/>
        <v>7.9847222222222229E-3</v>
      </c>
      <c r="V20">
        <v>8.09</v>
      </c>
      <c r="W20">
        <v>64.7</v>
      </c>
      <c r="X20">
        <v>34.22</v>
      </c>
      <c r="Y20">
        <v>101.15</v>
      </c>
      <c r="Z20">
        <v>56.79</v>
      </c>
      <c r="AA20">
        <v>45.45</v>
      </c>
      <c r="AB20">
        <v>29.9</v>
      </c>
      <c r="AC20">
        <v>6.69</v>
      </c>
      <c r="AD20">
        <v>61.82</v>
      </c>
      <c r="AE20">
        <v>88.03</v>
      </c>
      <c r="AF20">
        <v>56.09</v>
      </c>
      <c r="AG20">
        <v>44.65</v>
      </c>
      <c r="AH20">
        <v>43.32</v>
      </c>
      <c r="AI20">
        <v>44.71</v>
      </c>
      <c r="AK20">
        <v>45.02</v>
      </c>
      <c r="AL20">
        <v>40.98</v>
      </c>
      <c r="AM20">
        <v>49.58</v>
      </c>
      <c r="AN20">
        <v>119.72</v>
      </c>
      <c r="AO20">
        <v>58.48</v>
      </c>
      <c r="AP20">
        <v>36.65</v>
      </c>
      <c r="AQ20">
        <v>72.510000000000005</v>
      </c>
      <c r="AR20">
        <v>25.22</v>
      </c>
      <c r="AS20">
        <v>40.24</v>
      </c>
      <c r="AT20">
        <v>41.45</v>
      </c>
      <c r="AU20">
        <v>85.66</v>
      </c>
      <c r="AV20">
        <v>45.25</v>
      </c>
      <c r="AW20">
        <v>48.97</v>
      </c>
      <c r="AX20">
        <v>96.98</v>
      </c>
      <c r="AZ20">
        <v>22.61</v>
      </c>
      <c r="BA20">
        <v>8.99</v>
      </c>
      <c r="BB20">
        <v>85.53</v>
      </c>
      <c r="BC20">
        <v>92.69</v>
      </c>
      <c r="BD20">
        <v>3.99</v>
      </c>
      <c r="BF20">
        <f t="shared" si="2"/>
        <v>3274.4061653935182</v>
      </c>
      <c r="BG20" s="68">
        <f t="shared" si="3"/>
        <v>3.7898219506869425E-2</v>
      </c>
    </row>
    <row r="21" spans="1:59" x14ac:dyDescent="0.2">
      <c r="A21" s="19">
        <v>19</v>
      </c>
      <c r="B21" s="25">
        <v>80</v>
      </c>
      <c r="C21" s="13">
        <v>-0.43</v>
      </c>
      <c r="D21" s="18">
        <v>-0.1</v>
      </c>
      <c r="E21">
        <v>6.17</v>
      </c>
      <c r="F21">
        <v>5.1100000000000003</v>
      </c>
      <c r="G21">
        <v>14.15</v>
      </c>
      <c r="H21">
        <v>6.15</v>
      </c>
      <c r="I21">
        <v>5.12</v>
      </c>
      <c r="L21">
        <v>5.14</v>
      </c>
      <c r="M21">
        <v>53.5</v>
      </c>
      <c r="N21">
        <v>10.62</v>
      </c>
      <c r="O21">
        <v>7.56</v>
      </c>
      <c r="Q21">
        <v>600.80999999999995</v>
      </c>
      <c r="R21" s="68">
        <f t="shared" si="0"/>
        <v>6.9538194444444439E-3</v>
      </c>
      <c r="S21">
        <v>673.87</v>
      </c>
      <c r="T21" s="68">
        <f t="shared" si="1"/>
        <v>7.7994212962962965E-3</v>
      </c>
      <c r="V21">
        <v>59.81</v>
      </c>
      <c r="W21">
        <v>156.37</v>
      </c>
      <c r="X21">
        <v>54.8</v>
      </c>
      <c r="Y21">
        <v>59.64</v>
      </c>
      <c r="Z21">
        <v>39.92</v>
      </c>
      <c r="AA21">
        <v>35.14</v>
      </c>
      <c r="AB21">
        <v>126.62</v>
      </c>
      <c r="AC21">
        <v>11.48</v>
      </c>
      <c r="AD21">
        <v>29.04</v>
      </c>
      <c r="AE21">
        <v>33.54</v>
      </c>
      <c r="AF21">
        <v>66.22</v>
      </c>
      <c r="AG21">
        <v>32.44</v>
      </c>
      <c r="AH21">
        <v>26.41</v>
      </c>
      <c r="AI21">
        <v>24.01</v>
      </c>
      <c r="AK21">
        <v>8.2200000000000006</v>
      </c>
      <c r="AL21">
        <v>44.46</v>
      </c>
      <c r="AM21">
        <v>26.34</v>
      </c>
      <c r="AN21">
        <v>59.17</v>
      </c>
      <c r="AO21">
        <v>31.23</v>
      </c>
      <c r="AP21">
        <v>23.69</v>
      </c>
      <c r="AQ21">
        <v>45.63</v>
      </c>
      <c r="AR21">
        <v>11.79</v>
      </c>
      <c r="AS21">
        <v>25.43</v>
      </c>
      <c r="AT21">
        <v>27.73</v>
      </c>
      <c r="AU21">
        <v>26.96</v>
      </c>
      <c r="AV21">
        <v>37.35</v>
      </c>
      <c r="AW21">
        <v>22.26</v>
      </c>
      <c r="AX21">
        <v>38.71</v>
      </c>
      <c r="AZ21">
        <v>20.84</v>
      </c>
      <c r="BA21">
        <v>7.79</v>
      </c>
      <c r="BB21">
        <v>82.82</v>
      </c>
      <c r="BC21">
        <v>25.69</v>
      </c>
      <c r="BD21">
        <v>13.78</v>
      </c>
      <c r="BF21">
        <f t="shared" si="2"/>
        <v>2723.5447532407416</v>
      </c>
      <c r="BG21" s="68">
        <f t="shared" si="3"/>
        <v>3.1522508718064141E-2</v>
      </c>
    </row>
    <row r="22" spans="1:59" x14ac:dyDescent="0.2">
      <c r="A22" s="19">
        <v>20</v>
      </c>
      <c r="B22" s="25">
        <v>82</v>
      </c>
      <c r="C22" s="13">
        <v>0.47</v>
      </c>
      <c r="D22" s="17">
        <v>0.72</v>
      </c>
      <c r="E22">
        <v>10.06</v>
      </c>
      <c r="F22">
        <v>5.79</v>
      </c>
      <c r="G22">
        <v>6.87</v>
      </c>
      <c r="H22">
        <v>13.33</v>
      </c>
      <c r="I22">
        <v>26.59</v>
      </c>
      <c r="M22">
        <v>110.94</v>
      </c>
      <c r="N22">
        <v>5.39</v>
      </c>
      <c r="Q22">
        <v>812.76</v>
      </c>
      <c r="R22" s="68">
        <f t="shared" si="0"/>
        <v>9.4069444444444452E-3</v>
      </c>
      <c r="S22">
        <v>778.71</v>
      </c>
      <c r="T22" s="68">
        <f t="shared" si="1"/>
        <v>9.0128472222222224E-3</v>
      </c>
      <c r="V22">
        <v>63.12</v>
      </c>
      <c r="W22">
        <v>61.14</v>
      </c>
      <c r="X22">
        <v>38.61</v>
      </c>
      <c r="Y22">
        <v>53.78</v>
      </c>
      <c r="Z22">
        <v>42.9</v>
      </c>
      <c r="AA22">
        <v>58.76</v>
      </c>
      <c r="AB22">
        <v>64.400000000000006</v>
      </c>
      <c r="AC22">
        <v>21.01</v>
      </c>
      <c r="AD22">
        <v>29.24</v>
      </c>
      <c r="AE22">
        <v>31.27</v>
      </c>
      <c r="AF22">
        <v>65.239999999999995</v>
      </c>
      <c r="AG22">
        <v>44.93</v>
      </c>
      <c r="AH22">
        <v>19.27</v>
      </c>
      <c r="AI22">
        <v>37.130000000000003</v>
      </c>
      <c r="AK22">
        <v>11.76</v>
      </c>
      <c r="AL22">
        <v>29.44</v>
      </c>
      <c r="AM22">
        <v>30.5</v>
      </c>
      <c r="AN22">
        <v>60.11</v>
      </c>
      <c r="AO22">
        <v>40.909999999999997</v>
      </c>
      <c r="AP22">
        <v>18.940000000000001</v>
      </c>
      <c r="AQ22">
        <v>33.39</v>
      </c>
      <c r="AR22">
        <v>25.17</v>
      </c>
      <c r="AS22">
        <v>22.07</v>
      </c>
      <c r="AT22">
        <v>25.16</v>
      </c>
      <c r="AU22">
        <v>51.86</v>
      </c>
      <c r="AV22">
        <v>47.04</v>
      </c>
      <c r="AW22">
        <v>16.940000000000001</v>
      </c>
      <c r="AX22">
        <v>41.7</v>
      </c>
      <c r="AZ22">
        <v>44.56</v>
      </c>
      <c r="BA22">
        <v>67.7</v>
      </c>
      <c r="BB22">
        <v>75.7</v>
      </c>
      <c r="BC22">
        <v>51.7</v>
      </c>
      <c r="BD22">
        <v>75.709999999999994</v>
      </c>
      <c r="BF22">
        <f t="shared" si="2"/>
        <v>3171.6184197916664</v>
      </c>
      <c r="BG22" s="68">
        <f t="shared" si="3"/>
        <v>3.6708546525366509E-2</v>
      </c>
    </row>
    <row r="23" spans="1:59" x14ac:dyDescent="0.2">
      <c r="A23" s="19">
        <v>21</v>
      </c>
      <c r="B23" s="25">
        <v>83</v>
      </c>
      <c r="C23" s="13">
        <v>-0.43</v>
      </c>
      <c r="D23" s="18">
        <v>0.09</v>
      </c>
      <c r="E23">
        <v>8.41</v>
      </c>
      <c r="F23">
        <v>7.31</v>
      </c>
      <c r="G23">
        <v>9.82</v>
      </c>
      <c r="H23">
        <v>8.17</v>
      </c>
      <c r="I23">
        <v>10.98</v>
      </c>
      <c r="J23">
        <v>8.01</v>
      </c>
      <c r="K23">
        <v>5.71</v>
      </c>
      <c r="M23">
        <v>76.040000000000006</v>
      </c>
      <c r="N23">
        <v>13.76</v>
      </c>
      <c r="Q23">
        <v>778.7</v>
      </c>
      <c r="R23" s="68">
        <f t="shared" si="0"/>
        <v>9.0127314814814827E-3</v>
      </c>
      <c r="S23">
        <v>996.71</v>
      </c>
      <c r="T23" s="68">
        <f t="shared" si="1"/>
        <v>1.153599537037037E-2</v>
      </c>
      <c r="V23">
        <v>54.56</v>
      </c>
      <c r="W23">
        <v>41.62</v>
      </c>
      <c r="X23">
        <v>78.27</v>
      </c>
      <c r="Y23">
        <v>70.290000000000006</v>
      </c>
      <c r="Z23">
        <v>53.71</v>
      </c>
      <c r="AA23">
        <v>46.18</v>
      </c>
      <c r="AB23">
        <v>135.16999999999999</v>
      </c>
      <c r="AC23">
        <v>9.32</v>
      </c>
      <c r="AD23">
        <v>17.079999999999998</v>
      </c>
      <c r="AE23">
        <v>39.33</v>
      </c>
      <c r="AF23">
        <v>91.07</v>
      </c>
      <c r="AG23">
        <v>33.380000000000003</v>
      </c>
      <c r="AH23">
        <v>29.66</v>
      </c>
      <c r="AI23">
        <v>46.54</v>
      </c>
      <c r="AK23">
        <v>4.84</v>
      </c>
      <c r="AL23">
        <v>19.8</v>
      </c>
      <c r="AM23">
        <v>34.01</v>
      </c>
      <c r="AN23">
        <v>55.16</v>
      </c>
      <c r="AO23">
        <v>22.22</v>
      </c>
      <c r="AP23">
        <v>30.63</v>
      </c>
      <c r="AQ23">
        <v>28.1</v>
      </c>
      <c r="AR23">
        <v>5.17</v>
      </c>
      <c r="AS23">
        <v>22.14</v>
      </c>
      <c r="AT23">
        <v>22.89</v>
      </c>
      <c r="AU23">
        <v>44.96</v>
      </c>
      <c r="AV23">
        <v>37.33</v>
      </c>
      <c r="AW23">
        <v>25.48</v>
      </c>
      <c r="AX23">
        <v>26.13</v>
      </c>
      <c r="AZ23">
        <v>18.13</v>
      </c>
      <c r="BA23">
        <v>5.75</v>
      </c>
      <c r="BB23">
        <v>176.55</v>
      </c>
      <c r="BC23">
        <v>50.48</v>
      </c>
      <c r="BD23">
        <v>4.62</v>
      </c>
      <c r="BF23">
        <f t="shared" si="2"/>
        <v>3304.2105487268523</v>
      </c>
      <c r="BG23" s="68">
        <f t="shared" si="3"/>
        <v>3.8243177647301528E-2</v>
      </c>
    </row>
    <row r="24" spans="1:59" x14ac:dyDescent="0.2">
      <c r="A24" s="19">
        <v>22</v>
      </c>
      <c r="B24" s="25">
        <v>86</v>
      </c>
      <c r="C24" s="13">
        <v>0</v>
      </c>
      <c r="D24" s="17">
        <v>0.72</v>
      </c>
      <c r="E24">
        <v>8.26</v>
      </c>
      <c r="F24">
        <v>7.59</v>
      </c>
      <c r="G24">
        <v>9.39</v>
      </c>
      <c r="H24">
        <v>10.39</v>
      </c>
      <c r="I24">
        <v>18.649999999999999</v>
      </c>
      <c r="J24">
        <v>8.01</v>
      </c>
      <c r="K24">
        <v>8.7100000000000009</v>
      </c>
      <c r="M24">
        <v>46.13</v>
      </c>
      <c r="N24">
        <v>7.1</v>
      </c>
      <c r="O24">
        <v>6.21</v>
      </c>
      <c r="Q24">
        <v>583.91</v>
      </c>
      <c r="R24" s="68">
        <f t="shared" si="0"/>
        <v>6.7582175925925926E-3</v>
      </c>
      <c r="S24">
        <v>1798.28</v>
      </c>
      <c r="T24" s="68">
        <f t="shared" si="1"/>
        <v>2.0813425925925926E-2</v>
      </c>
      <c r="V24">
        <v>3.24</v>
      </c>
      <c r="W24">
        <v>73.430000000000007</v>
      </c>
      <c r="X24">
        <v>22.54</v>
      </c>
      <c r="Y24">
        <v>53.01</v>
      </c>
      <c r="Z24">
        <v>43.1</v>
      </c>
      <c r="AA24">
        <v>21.65</v>
      </c>
      <c r="AB24">
        <v>39.33</v>
      </c>
      <c r="AC24">
        <v>3.39</v>
      </c>
      <c r="AD24">
        <v>42.71</v>
      </c>
      <c r="AE24">
        <v>41.97</v>
      </c>
      <c r="AF24">
        <v>46.27</v>
      </c>
      <c r="AG24">
        <v>43.42</v>
      </c>
      <c r="AH24">
        <v>17.510000000000002</v>
      </c>
      <c r="AI24">
        <v>25.99</v>
      </c>
      <c r="AK24">
        <v>47.68</v>
      </c>
      <c r="AL24">
        <v>34.159999999999997</v>
      </c>
      <c r="AM24">
        <v>28.58</v>
      </c>
      <c r="AN24">
        <v>80.92</v>
      </c>
      <c r="AO24">
        <v>44.47</v>
      </c>
      <c r="AP24">
        <v>17.079999999999998</v>
      </c>
      <c r="AQ24">
        <v>115.1</v>
      </c>
      <c r="AR24">
        <v>117.58</v>
      </c>
      <c r="AS24">
        <v>25.25</v>
      </c>
      <c r="AT24">
        <v>21.98</v>
      </c>
      <c r="AU24">
        <v>31.61</v>
      </c>
      <c r="AV24">
        <v>57.37</v>
      </c>
      <c r="AW24">
        <v>18.53</v>
      </c>
      <c r="AX24">
        <v>48.17</v>
      </c>
      <c r="AZ24">
        <v>8.2200000000000006</v>
      </c>
      <c r="BA24">
        <v>5.74</v>
      </c>
      <c r="BB24">
        <v>52.2</v>
      </c>
      <c r="BC24">
        <v>56.47</v>
      </c>
      <c r="BD24">
        <v>3.24</v>
      </c>
      <c r="BF24">
        <f t="shared" si="2"/>
        <v>3804.5675716435167</v>
      </c>
      <c r="BG24" s="68">
        <f t="shared" si="3"/>
        <v>4.4034346894022185E-2</v>
      </c>
    </row>
    <row r="25" spans="1:59" x14ac:dyDescent="0.2">
      <c r="A25" s="19">
        <v>23</v>
      </c>
      <c r="B25" s="25">
        <v>89</v>
      </c>
      <c r="C25" s="13">
        <v>0</v>
      </c>
      <c r="D25" s="18">
        <v>0.09</v>
      </c>
      <c r="E25">
        <v>11.6</v>
      </c>
      <c r="F25">
        <v>9.19</v>
      </c>
      <c r="G25">
        <v>11.29</v>
      </c>
      <c r="H25">
        <v>13.23</v>
      </c>
      <c r="I25">
        <v>33.19</v>
      </c>
      <c r="M25">
        <v>126.52</v>
      </c>
      <c r="N25">
        <v>16.440000000000001</v>
      </c>
      <c r="O25">
        <v>10.27</v>
      </c>
      <c r="Q25">
        <v>1018.77</v>
      </c>
      <c r="R25" s="68">
        <f t="shared" si="0"/>
        <v>1.1791319444444445E-2</v>
      </c>
      <c r="S25">
        <v>1026.8599999999999</v>
      </c>
      <c r="T25" s="68">
        <f t="shared" si="1"/>
        <v>1.1884953703703703E-2</v>
      </c>
      <c r="V25">
        <v>46</v>
      </c>
      <c r="W25">
        <v>64.040000000000006</v>
      </c>
      <c r="X25">
        <v>36.25</v>
      </c>
      <c r="Y25">
        <v>60.65</v>
      </c>
      <c r="Z25">
        <v>40.06</v>
      </c>
      <c r="AA25">
        <v>27.87</v>
      </c>
      <c r="AB25">
        <v>92.3</v>
      </c>
      <c r="AC25">
        <v>10.17</v>
      </c>
      <c r="AD25">
        <v>26.36</v>
      </c>
      <c r="AE25">
        <v>41.49</v>
      </c>
      <c r="AF25">
        <v>71.45</v>
      </c>
      <c r="AG25">
        <v>38.700000000000003</v>
      </c>
      <c r="AH25">
        <v>27.1</v>
      </c>
      <c r="AI25">
        <v>43.05</v>
      </c>
      <c r="AK25">
        <v>18.72</v>
      </c>
      <c r="AL25">
        <v>26.6</v>
      </c>
      <c r="AM25">
        <v>32.18</v>
      </c>
      <c r="AN25">
        <v>48.33</v>
      </c>
      <c r="AO25">
        <v>21.46</v>
      </c>
      <c r="AP25">
        <v>21.78</v>
      </c>
      <c r="AQ25">
        <v>34.92</v>
      </c>
      <c r="AR25">
        <v>6.09</v>
      </c>
      <c r="AS25">
        <v>21.76</v>
      </c>
      <c r="AT25">
        <v>22.49</v>
      </c>
      <c r="AU25">
        <v>40.33</v>
      </c>
      <c r="AV25">
        <v>28.04</v>
      </c>
      <c r="AW25">
        <v>19.68</v>
      </c>
      <c r="AX25">
        <v>26.5</v>
      </c>
      <c r="AZ25">
        <v>18.690000000000001</v>
      </c>
      <c r="BA25">
        <v>7.95</v>
      </c>
      <c r="BB25">
        <v>115.3</v>
      </c>
      <c r="BC25">
        <v>116.29</v>
      </c>
      <c r="BD25">
        <v>4.0999999999999996</v>
      </c>
      <c r="BF25">
        <f t="shared" si="2"/>
        <v>3534.0836762731474</v>
      </c>
      <c r="BG25" s="68">
        <f t="shared" si="3"/>
        <v>4.0903746253161427E-2</v>
      </c>
    </row>
    <row r="26" spans="1:59" x14ac:dyDescent="0.2">
      <c r="A26" s="19">
        <v>24</v>
      </c>
      <c r="B26" s="25">
        <v>95</v>
      </c>
      <c r="C26" s="14">
        <v>1</v>
      </c>
      <c r="D26" s="17">
        <v>0.72</v>
      </c>
      <c r="E26">
        <v>4.7</v>
      </c>
      <c r="F26">
        <v>5.64</v>
      </c>
      <c r="G26">
        <v>9.41</v>
      </c>
      <c r="H26">
        <v>6.55</v>
      </c>
      <c r="I26">
        <v>6.5</v>
      </c>
      <c r="J26">
        <v>5.99</v>
      </c>
      <c r="K26">
        <v>5.24</v>
      </c>
      <c r="M26">
        <v>24.47</v>
      </c>
      <c r="N26">
        <v>4.72</v>
      </c>
      <c r="O26">
        <v>5.6</v>
      </c>
      <c r="Q26">
        <v>538.30999999999995</v>
      </c>
      <c r="R26" s="68">
        <f t="shared" si="0"/>
        <v>6.2304398148148145E-3</v>
      </c>
      <c r="S26">
        <v>519.5</v>
      </c>
      <c r="T26" s="68">
        <f t="shared" si="1"/>
        <v>6.0127314814814817E-3</v>
      </c>
      <c r="V26">
        <v>44.13</v>
      </c>
      <c r="W26">
        <v>36.11</v>
      </c>
      <c r="X26">
        <v>23.42</v>
      </c>
      <c r="Y26">
        <v>28.02</v>
      </c>
      <c r="Z26">
        <v>31.24</v>
      </c>
      <c r="AA26">
        <v>24.97</v>
      </c>
      <c r="AB26">
        <v>100.06</v>
      </c>
      <c r="AC26">
        <v>9.11</v>
      </c>
      <c r="AD26">
        <v>25.03</v>
      </c>
      <c r="AE26">
        <v>29.23</v>
      </c>
      <c r="AF26">
        <v>24.57</v>
      </c>
      <c r="AG26">
        <v>28.47</v>
      </c>
      <c r="AH26">
        <v>27.39</v>
      </c>
      <c r="AI26">
        <v>32.380000000000003</v>
      </c>
      <c r="AK26">
        <v>4.7300000000000004</v>
      </c>
      <c r="AL26">
        <v>34.700000000000003</v>
      </c>
      <c r="AM26">
        <v>20.81</v>
      </c>
      <c r="AN26">
        <v>47.24</v>
      </c>
      <c r="AO26">
        <v>18.559999999999999</v>
      </c>
      <c r="AP26">
        <v>12.87</v>
      </c>
      <c r="AQ26">
        <v>35.340000000000003</v>
      </c>
      <c r="AR26">
        <v>2.94</v>
      </c>
      <c r="AS26">
        <v>24.72</v>
      </c>
      <c r="AT26">
        <v>14.33</v>
      </c>
      <c r="AU26">
        <v>22.53</v>
      </c>
      <c r="AV26">
        <v>22.41</v>
      </c>
      <c r="AW26">
        <v>15.87</v>
      </c>
      <c r="AX26">
        <v>23.65</v>
      </c>
      <c r="AZ26">
        <v>20.010000000000002</v>
      </c>
      <c r="BA26">
        <v>7</v>
      </c>
      <c r="BB26">
        <v>84.28</v>
      </c>
      <c r="BC26">
        <v>48.05</v>
      </c>
      <c r="BD26">
        <v>2.87</v>
      </c>
      <c r="BF26">
        <f t="shared" si="2"/>
        <v>2063.6822431712958</v>
      </c>
      <c r="BG26" s="68">
        <f t="shared" si="3"/>
        <v>2.3885211147815923E-2</v>
      </c>
    </row>
    <row r="27" spans="1:59" x14ac:dyDescent="0.2">
      <c r="A27" s="19">
        <v>25</v>
      </c>
      <c r="B27" s="25">
        <v>98</v>
      </c>
      <c r="C27" s="14">
        <v>1</v>
      </c>
      <c r="D27" s="17">
        <v>1</v>
      </c>
      <c r="E27">
        <v>7.65</v>
      </c>
      <c r="F27">
        <v>7.87</v>
      </c>
      <c r="G27">
        <v>7.7</v>
      </c>
      <c r="H27">
        <v>14.17</v>
      </c>
      <c r="I27">
        <v>6.87</v>
      </c>
      <c r="J27">
        <v>6.29</v>
      </c>
      <c r="K27">
        <v>8.48</v>
      </c>
      <c r="M27">
        <v>69.42</v>
      </c>
      <c r="N27">
        <v>5.43</v>
      </c>
      <c r="Q27">
        <v>560.74</v>
      </c>
      <c r="R27" s="68">
        <f t="shared" si="0"/>
        <v>6.4900462962962967E-3</v>
      </c>
      <c r="S27">
        <v>456.13</v>
      </c>
      <c r="T27" s="68">
        <f t="shared" si="1"/>
        <v>5.279282407407407E-3</v>
      </c>
      <c r="V27">
        <v>4.28</v>
      </c>
      <c r="W27">
        <v>20.49</v>
      </c>
      <c r="X27">
        <v>41.03</v>
      </c>
      <c r="Y27">
        <v>27.12</v>
      </c>
      <c r="Z27">
        <v>24.74</v>
      </c>
      <c r="AA27">
        <v>44.91</v>
      </c>
      <c r="AB27">
        <v>34.119999999999997</v>
      </c>
      <c r="AC27">
        <v>2.92</v>
      </c>
      <c r="AD27">
        <v>21.32</v>
      </c>
      <c r="AE27">
        <v>88.51</v>
      </c>
      <c r="AF27">
        <v>43.07</v>
      </c>
      <c r="AG27">
        <v>23.73</v>
      </c>
      <c r="AH27">
        <v>20.260000000000002</v>
      </c>
      <c r="AI27">
        <v>27.6</v>
      </c>
      <c r="AK27">
        <v>8.7200000000000006</v>
      </c>
      <c r="AL27">
        <v>42.15</v>
      </c>
      <c r="AM27">
        <v>31.27</v>
      </c>
      <c r="AN27">
        <v>87.68</v>
      </c>
      <c r="AO27">
        <v>29.4</v>
      </c>
      <c r="AP27">
        <v>33.979999999999997</v>
      </c>
      <c r="AQ27">
        <v>103.19</v>
      </c>
      <c r="AR27">
        <v>5.01</v>
      </c>
      <c r="AS27">
        <v>13.16</v>
      </c>
      <c r="AT27">
        <v>80.760000000000005</v>
      </c>
      <c r="AU27">
        <v>55.55</v>
      </c>
      <c r="AV27">
        <v>31.17</v>
      </c>
      <c r="AW27">
        <v>32.18</v>
      </c>
      <c r="AX27">
        <v>34.68</v>
      </c>
      <c r="AZ27">
        <v>16.25</v>
      </c>
      <c r="BA27">
        <v>7.52</v>
      </c>
      <c r="BB27">
        <v>24.48</v>
      </c>
      <c r="BC27">
        <v>47.19</v>
      </c>
      <c r="BD27">
        <v>5.4</v>
      </c>
      <c r="BF27">
        <f t="shared" si="2"/>
        <v>2264.6017693287035</v>
      </c>
      <c r="BG27" s="68">
        <f t="shared" si="3"/>
        <v>2.6210668626489624E-2</v>
      </c>
    </row>
    <row r="28" spans="1:59" x14ac:dyDescent="0.2">
      <c r="A28" s="19">
        <v>26</v>
      </c>
      <c r="B28" s="25">
        <v>106</v>
      </c>
      <c r="C28" s="14">
        <v>0.47</v>
      </c>
      <c r="D28" s="17">
        <v>0.72</v>
      </c>
      <c r="E28">
        <v>6.11</v>
      </c>
      <c r="F28">
        <v>5.37</v>
      </c>
      <c r="G28">
        <v>8.17</v>
      </c>
      <c r="H28">
        <v>16.760000000000002</v>
      </c>
      <c r="I28">
        <v>8.5299999999999994</v>
      </c>
      <c r="J28">
        <v>7.03</v>
      </c>
      <c r="K28">
        <v>10.4</v>
      </c>
      <c r="M28">
        <v>40.18</v>
      </c>
      <c r="N28">
        <v>6.52</v>
      </c>
      <c r="O28">
        <v>1038.26</v>
      </c>
      <c r="Q28">
        <v>640.22</v>
      </c>
      <c r="R28" s="68">
        <f t="shared" si="0"/>
        <v>7.4099537037037042E-3</v>
      </c>
      <c r="S28">
        <v>773.45</v>
      </c>
      <c r="T28" s="68">
        <f t="shared" si="1"/>
        <v>8.951967592592593E-3</v>
      </c>
      <c r="V28">
        <v>26.77</v>
      </c>
      <c r="W28">
        <v>55.8</v>
      </c>
      <c r="X28">
        <v>25.85</v>
      </c>
      <c r="Y28">
        <v>37.26</v>
      </c>
      <c r="Z28">
        <v>53</v>
      </c>
      <c r="AA28">
        <v>31.2</v>
      </c>
      <c r="AB28">
        <v>32.65</v>
      </c>
      <c r="AC28">
        <v>100.07</v>
      </c>
      <c r="AD28">
        <v>46.61</v>
      </c>
      <c r="AE28">
        <v>61.43</v>
      </c>
      <c r="AF28">
        <v>36.950000000000003</v>
      </c>
      <c r="AG28">
        <v>48.21</v>
      </c>
      <c r="AH28">
        <v>21.27</v>
      </c>
      <c r="AI28">
        <v>24.41</v>
      </c>
      <c r="AK28">
        <v>4.24</v>
      </c>
      <c r="AL28">
        <v>43.77</v>
      </c>
      <c r="AM28">
        <v>24.65</v>
      </c>
      <c r="AN28">
        <v>38.880000000000003</v>
      </c>
      <c r="AO28">
        <v>22.02</v>
      </c>
      <c r="AP28">
        <v>18.87</v>
      </c>
      <c r="AQ28">
        <v>23.19</v>
      </c>
      <c r="AR28">
        <v>3.68</v>
      </c>
      <c r="AS28">
        <v>24.09</v>
      </c>
      <c r="AT28">
        <v>28.27</v>
      </c>
      <c r="AU28">
        <v>25.45</v>
      </c>
      <c r="AV28">
        <v>65.28</v>
      </c>
      <c r="AW28">
        <v>20.3</v>
      </c>
      <c r="AX28">
        <v>20.58</v>
      </c>
      <c r="AZ28">
        <v>54.43</v>
      </c>
      <c r="BA28">
        <v>14.84</v>
      </c>
      <c r="BB28">
        <v>21.57</v>
      </c>
      <c r="BC28">
        <v>19.86</v>
      </c>
      <c r="BD28">
        <v>7.16</v>
      </c>
      <c r="BF28">
        <f t="shared" si="2"/>
        <v>3643.6263619212964</v>
      </c>
      <c r="BG28" s="68">
        <f t="shared" si="3"/>
        <v>4.2171601411126115E-2</v>
      </c>
    </row>
    <row r="29" spans="1:59" x14ac:dyDescent="0.2">
      <c r="A29" s="19">
        <v>27</v>
      </c>
      <c r="B29" s="25">
        <v>116</v>
      </c>
      <c r="C29" s="14">
        <v>1</v>
      </c>
      <c r="D29" s="17">
        <v>0.72</v>
      </c>
      <c r="E29">
        <v>3.32</v>
      </c>
      <c r="F29">
        <v>5.22</v>
      </c>
      <c r="G29">
        <v>3.73</v>
      </c>
      <c r="H29">
        <v>3.27</v>
      </c>
      <c r="I29">
        <v>6.21</v>
      </c>
      <c r="J29">
        <v>3.52</v>
      </c>
      <c r="K29">
        <v>3.16</v>
      </c>
      <c r="M29">
        <v>12.93</v>
      </c>
      <c r="N29">
        <v>3.52</v>
      </c>
      <c r="Q29">
        <v>730.89</v>
      </c>
      <c r="R29" s="68">
        <f t="shared" si="0"/>
        <v>8.4593749999999999E-3</v>
      </c>
      <c r="S29">
        <v>651.08000000000004</v>
      </c>
      <c r="T29" s="68">
        <f t="shared" si="1"/>
        <v>7.535648148148149E-3</v>
      </c>
      <c r="V29">
        <v>2.91</v>
      </c>
      <c r="W29">
        <v>56.22</v>
      </c>
      <c r="X29">
        <v>32.57</v>
      </c>
      <c r="Y29">
        <v>38.369999999999997</v>
      </c>
      <c r="Z29">
        <v>27.04</v>
      </c>
      <c r="AA29">
        <v>16.47</v>
      </c>
      <c r="AB29">
        <v>37.32</v>
      </c>
      <c r="AC29">
        <v>3.03</v>
      </c>
      <c r="AD29">
        <v>24.85</v>
      </c>
      <c r="AE29">
        <v>20.29</v>
      </c>
      <c r="AF29">
        <v>26.43</v>
      </c>
      <c r="AG29">
        <v>45.29</v>
      </c>
      <c r="AH29">
        <v>18.899999999999999</v>
      </c>
      <c r="AI29">
        <v>40.53</v>
      </c>
      <c r="AK29">
        <v>2.39</v>
      </c>
      <c r="AL29">
        <v>47.5</v>
      </c>
      <c r="AM29">
        <v>20.91</v>
      </c>
      <c r="AN29">
        <v>32.54</v>
      </c>
      <c r="AO29">
        <v>30.08</v>
      </c>
      <c r="AP29">
        <v>17.38</v>
      </c>
      <c r="AQ29">
        <v>30.73</v>
      </c>
      <c r="AR29">
        <v>3.46</v>
      </c>
      <c r="AS29">
        <v>23.49</v>
      </c>
      <c r="AT29">
        <v>25.37</v>
      </c>
      <c r="AU29">
        <v>32.36</v>
      </c>
      <c r="AV29">
        <v>45.65</v>
      </c>
      <c r="AW29">
        <v>8.86</v>
      </c>
      <c r="AX29">
        <v>23.75</v>
      </c>
      <c r="AZ29">
        <v>4.9400000000000004</v>
      </c>
      <c r="BA29">
        <v>4.1100000000000003</v>
      </c>
      <c r="BB29">
        <v>15.07</v>
      </c>
      <c r="BC29">
        <v>39.53</v>
      </c>
      <c r="BD29">
        <v>6.21</v>
      </c>
      <c r="BF29">
        <f t="shared" si="2"/>
        <v>2231.4159950231492</v>
      </c>
      <c r="BG29" s="68">
        <f t="shared" si="3"/>
        <v>2.5826574016471635E-2</v>
      </c>
    </row>
    <row r="30" spans="1:59" x14ac:dyDescent="0.2">
      <c r="A30" s="19">
        <v>28</v>
      </c>
      <c r="B30" s="25">
        <v>117</v>
      </c>
      <c r="C30" s="13">
        <v>0.43</v>
      </c>
      <c r="D30" s="18">
        <v>0.12</v>
      </c>
      <c r="E30">
        <v>6.35</v>
      </c>
      <c r="F30">
        <v>3.94</v>
      </c>
      <c r="G30">
        <v>6.5</v>
      </c>
      <c r="H30">
        <v>7.42</v>
      </c>
      <c r="I30">
        <v>6.49</v>
      </c>
      <c r="J30">
        <v>10.94</v>
      </c>
      <c r="K30">
        <v>15.71</v>
      </c>
      <c r="M30">
        <v>22.25</v>
      </c>
      <c r="N30">
        <v>6.07</v>
      </c>
      <c r="Q30">
        <v>427.64</v>
      </c>
      <c r="R30" s="68">
        <f t="shared" si="0"/>
        <v>4.949537037037037E-3</v>
      </c>
      <c r="S30">
        <v>461.94</v>
      </c>
      <c r="T30" s="68">
        <f t="shared" si="1"/>
        <v>5.3465277777777782E-3</v>
      </c>
      <c r="V30">
        <v>22.28</v>
      </c>
      <c r="W30">
        <v>46.8</v>
      </c>
      <c r="X30">
        <v>19.2</v>
      </c>
      <c r="Y30">
        <v>35.130000000000003</v>
      </c>
      <c r="Z30">
        <v>31.94</v>
      </c>
      <c r="AA30">
        <v>24.16</v>
      </c>
      <c r="AB30">
        <v>39.44</v>
      </c>
      <c r="AC30">
        <v>21.28</v>
      </c>
      <c r="AD30">
        <v>20.48</v>
      </c>
      <c r="AE30">
        <v>19.170000000000002</v>
      </c>
      <c r="AF30">
        <v>19.28</v>
      </c>
      <c r="AG30">
        <v>25.73</v>
      </c>
      <c r="AH30">
        <v>25.72</v>
      </c>
      <c r="AI30">
        <v>29.42</v>
      </c>
      <c r="AK30">
        <v>4.72</v>
      </c>
      <c r="AL30">
        <v>30.05</v>
      </c>
      <c r="AM30">
        <v>19.18</v>
      </c>
      <c r="AN30">
        <v>33.67</v>
      </c>
      <c r="AO30">
        <v>21.56</v>
      </c>
      <c r="AP30">
        <v>15.07</v>
      </c>
      <c r="AQ30">
        <v>21.6</v>
      </c>
      <c r="AR30">
        <v>4.1900000000000004</v>
      </c>
      <c r="AS30">
        <v>27.24</v>
      </c>
      <c r="AT30">
        <v>17.18</v>
      </c>
      <c r="AU30">
        <v>24.13</v>
      </c>
      <c r="AV30">
        <v>18.329999999999998</v>
      </c>
      <c r="AW30">
        <v>16.329999999999998</v>
      </c>
      <c r="AX30">
        <v>20.72</v>
      </c>
      <c r="AZ30">
        <v>10.130000000000001</v>
      </c>
      <c r="BA30">
        <v>3.93</v>
      </c>
      <c r="BB30">
        <v>27.26</v>
      </c>
      <c r="BC30">
        <v>8.8699999999999992</v>
      </c>
      <c r="BD30">
        <v>5.57</v>
      </c>
      <c r="BF30">
        <f t="shared" si="2"/>
        <v>1685.0202960648153</v>
      </c>
      <c r="BG30" s="68">
        <f t="shared" si="3"/>
        <v>1.9502549722972398E-2</v>
      </c>
    </row>
    <row r="31" spans="1:59" x14ac:dyDescent="0.2">
      <c r="A31" s="19">
        <v>30</v>
      </c>
      <c r="B31" s="25">
        <v>119</v>
      </c>
      <c r="C31" s="14">
        <v>0.47</v>
      </c>
      <c r="D31" s="18">
        <v>0.47</v>
      </c>
      <c r="E31">
        <v>4.82</v>
      </c>
      <c r="F31">
        <v>5.87</v>
      </c>
      <c r="G31">
        <v>9.19</v>
      </c>
      <c r="H31">
        <v>9.17</v>
      </c>
      <c r="I31">
        <v>7.22</v>
      </c>
      <c r="J31">
        <v>38.22</v>
      </c>
      <c r="K31">
        <v>23.21</v>
      </c>
      <c r="M31">
        <v>49.83</v>
      </c>
      <c r="N31">
        <v>7.59</v>
      </c>
      <c r="Q31">
        <v>507.27</v>
      </c>
      <c r="R31" s="68">
        <f t="shared" si="0"/>
        <v>5.8711805555555557E-3</v>
      </c>
      <c r="S31">
        <v>246.75</v>
      </c>
      <c r="T31" s="68">
        <f t="shared" si="1"/>
        <v>2.855902777777778E-3</v>
      </c>
      <c r="V31">
        <v>4.13</v>
      </c>
      <c r="W31">
        <v>24.2</v>
      </c>
      <c r="X31">
        <v>26.07</v>
      </c>
      <c r="Y31">
        <v>34.299999999999997</v>
      </c>
      <c r="Z31">
        <v>24.22</v>
      </c>
      <c r="AA31">
        <v>18.8</v>
      </c>
      <c r="AB31">
        <v>19.02</v>
      </c>
      <c r="AC31">
        <v>4.08</v>
      </c>
      <c r="AD31">
        <v>20.399999999999999</v>
      </c>
      <c r="AE31">
        <v>28.93</v>
      </c>
      <c r="AF31">
        <v>58.1</v>
      </c>
      <c r="AG31">
        <v>21.79</v>
      </c>
      <c r="AH31">
        <v>21.15</v>
      </c>
      <c r="AI31">
        <v>29.1</v>
      </c>
      <c r="AK31">
        <v>80.790000000000006</v>
      </c>
      <c r="AL31">
        <v>37.590000000000003</v>
      </c>
      <c r="AM31">
        <v>33.53</v>
      </c>
      <c r="AN31">
        <v>136.80000000000001</v>
      </c>
      <c r="AO31">
        <v>28</v>
      </c>
      <c r="AP31">
        <v>19.989999999999998</v>
      </c>
      <c r="AQ31">
        <v>64.98</v>
      </c>
      <c r="AR31">
        <v>82.94</v>
      </c>
      <c r="AS31">
        <v>26.47</v>
      </c>
      <c r="AT31">
        <v>51.04</v>
      </c>
      <c r="AU31">
        <v>45.96</v>
      </c>
      <c r="AV31">
        <v>14.91</v>
      </c>
      <c r="AW31">
        <v>20.22</v>
      </c>
      <c r="AX31">
        <v>34.1</v>
      </c>
      <c r="AZ31">
        <v>14.58</v>
      </c>
      <c r="BA31">
        <v>4.7300000000000004</v>
      </c>
      <c r="BB31">
        <v>17.940000000000001</v>
      </c>
      <c r="BC31">
        <v>14.77</v>
      </c>
      <c r="BD31">
        <v>3.55</v>
      </c>
      <c r="BF31">
        <f t="shared" si="2"/>
        <v>1976.3287270833332</v>
      </c>
      <c r="BG31" s="68">
        <f t="shared" si="3"/>
        <v>2.2874175081983025E-2</v>
      </c>
    </row>
    <row r="32" spans="1:59" x14ac:dyDescent="0.2">
      <c r="A32" s="19">
        <v>31</v>
      </c>
      <c r="B32" s="25">
        <v>121</v>
      </c>
      <c r="C32" s="13">
        <v>0</v>
      </c>
      <c r="D32" s="18">
        <v>-0.52</v>
      </c>
      <c r="E32">
        <v>5.16</v>
      </c>
      <c r="F32">
        <v>4.9800000000000004</v>
      </c>
      <c r="G32">
        <v>5.84</v>
      </c>
      <c r="H32">
        <v>7.62</v>
      </c>
      <c r="I32">
        <v>8.51</v>
      </c>
      <c r="J32">
        <v>10.33</v>
      </c>
      <c r="K32">
        <v>13.51</v>
      </c>
      <c r="M32">
        <v>25.99</v>
      </c>
      <c r="N32">
        <v>10.71</v>
      </c>
      <c r="O32">
        <v>8.85</v>
      </c>
      <c r="Q32">
        <v>398.43</v>
      </c>
      <c r="R32" s="68">
        <f t="shared" si="0"/>
        <v>4.6114583333333337E-3</v>
      </c>
      <c r="S32">
        <v>495.46</v>
      </c>
      <c r="T32" s="68">
        <f t="shared" si="1"/>
        <v>5.7344907407407405E-3</v>
      </c>
      <c r="V32">
        <v>10.25</v>
      </c>
      <c r="W32">
        <v>38.44</v>
      </c>
      <c r="X32">
        <v>30.69</v>
      </c>
      <c r="Y32">
        <v>57.19</v>
      </c>
      <c r="Z32">
        <v>35.94</v>
      </c>
      <c r="AA32">
        <v>34.04</v>
      </c>
      <c r="AB32">
        <v>43.91</v>
      </c>
      <c r="AC32">
        <v>4.57</v>
      </c>
      <c r="AD32">
        <v>21.18</v>
      </c>
      <c r="AE32">
        <v>33.61</v>
      </c>
      <c r="AF32">
        <v>38.86</v>
      </c>
      <c r="AG32">
        <v>35.36</v>
      </c>
      <c r="AH32">
        <v>23.78</v>
      </c>
      <c r="AI32">
        <v>27.69</v>
      </c>
      <c r="AK32">
        <v>3.33</v>
      </c>
      <c r="AL32">
        <v>46.22</v>
      </c>
      <c r="AM32">
        <v>58.2</v>
      </c>
      <c r="AN32">
        <v>26.61</v>
      </c>
      <c r="AO32">
        <v>19.899999999999999</v>
      </c>
      <c r="AP32">
        <v>19.09</v>
      </c>
      <c r="AQ32">
        <v>19.649999999999999</v>
      </c>
      <c r="AR32">
        <v>4.18</v>
      </c>
      <c r="AS32">
        <v>18.11</v>
      </c>
      <c r="AT32">
        <v>17.600000000000001</v>
      </c>
      <c r="AU32">
        <v>29.58</v>
      </c>
      <c r="AV32">
        <v>18.61</v>
      </c>
      <c r="AW32">
        <v>18.45</v>
      </c>
      <c r="AX32">
        <v>28.73</v>
      </c>
      <c r="AZ32">
        <v>17.14</v>
      </c>
      <c r="BA32">
        <v>11.38</v>
      </c>
      <c r="BB32">
        <v>25.46</v>
      </c>
      <c r="BC32">
        <v>17.12</v>
      </c>
      <c r="BD32">
        <v>2.68</v>
      </c>
      <c r="BF32">
        <f t="shared" si="2"/>
        <v>1832.9503459490741</v>
      </c>
      <c r="BG32" s="68">
        <f t="shared" si="3"/>
        <v>2.1214703078114284E-2</v>
      </c>
    </row>
    <row r="33" spans="1:59" x14ac:dyDescent="0.2">
      <c r="A33" s="19">
        <v>32</v>
      </c>
      <c r="B33" s="25">
        <v>123</v>
      </c>
      <c r="C33" s="14">
        <v>1</v>
      </c>
      <c r="D33" s="17">
        <v>0.72</v>
      </c>
      <c r="E33">
        <v>6.24</v>
      </c>
      <c r="F33">
        <v>5.67</v>
      </c>
      <c r="G33">
        <v>8.58</v>
      </c>
      <c r="H33">
        <v>8.61</v>
      </c>
      <c r="I33">
        <v>7.56</v>
      </c>
      <c r="L33">
        <v>15.64</v>
      </c>
      <c r="M33">
        <v>46.16</v>
      </c>
      <c r="N33">
        <v>7.3</v>
      </c>
      <c r="Q33">
        <v>847.45</v>
      </c>
      <c r="R33" s="68">
        <f t="shared" si="0"/>
        <v>9.8084490740740753E-3</v>
      </c>
      <c r="S33">
        <v>1268.54</v>
      </c>
      <c r="T33" s="68">
        <f t="shared" si="1"/>
        <v>1.4682175925925925E-2</v>
      </c>
      <c r="V33">
        <v>11.1</v>
      </c>
      <c r="W33">
        <v>42.35</v>
      </c>
      <c r="X33">
        <v>42.73</v>
      </c>
      <c r="Y33">
        <v>89.71</v>
      </c>
      <c r="Z33">
        <v>26.87</v>
      </c>
      <c r="AA33">
        <v>36.61</v>
      </c>
      <c r="AB33">
        <v>34.69</v>
      </c>
      <c r="AC33">
        <v>5.0599999999999996</v>
      </c>
      <c r="AD33">
        <v>42.27</v>
      </c>
      <c r="AE33">
        <v>49.35</v>
      </c>
      <c r="AF33">
        <v>71.540000000000006</v>
      </c>
      <c r="AG33">
        <v>29.29</v>
      </c>
      <c r="AH33">
        <v>27.15</v>
      </c>
      <c r="AI33">
        <v>35.64</v>
      </c>
      <c r="AK33">
        <v>48.93</v>
      </c>
      <c r="AL33">
        <v>43.52</v>
      </c>
      <c r="AM33">
        <v>35.229999999999997</v>
      </c>
      <c r="AN33">
        <v>106.77</v>
      </c>
      <c r="AO33">
        <v>27.69</v>
      </c>
      <c r="AP33">
        <v>20.05</v>
      </c>
      <c r="AQ33">
        <v>59.96</v>
      </c>
      <c r="AR33">
        <v>25.82</v>
      </c>
      <c r="AS33">
        <v>29.48</v>
      </c>
      <c r="AT33">
        <v>38.65</v>
      </c>
      <c r="AU33">
        <v>38.72</v>
      </c>
      <c r="AV33">
        <v>37.83</v>
      </c>
      <c r="AW33">
        <v>19.100000000000001</v>
      </c>
      <c r="AX33">
        <v>29.44</v>
      </c>
      <c r="AZ33">
        <v>23.7</v>
      </c>
      <c r="BA33">
        <v>8.52</v>
      </c>
      <c r="BB33">
        <v>11.1</v>
      </c>
      <c r="BC33">
        <v>23.94</v>
      </c>
      <c r="BD33">
        <v>4.26</v>
      </c>
      <c r="BF33">
        <f t="shared" si="2"/>
        <v>3398.8444906249997</v>
      </c>
      <c r="BG33" s="68">
        <f t="shared" si="3"/>
        <v>3.933847790075231E-2</v>
      </c>
    </row>
    <row r="34" spans="1:59" x14ac:dyDescent="0.2">
      <c r="A34" s="19">
        <v>33</v>
      </c>
      <c r="B34" s="25">
        <v>125</v>
      </c>
      <c r="C34" s="13">
        <v>0</v>
      </c>
      <c r="D34" s="17">
        <v>0.72</v>
      </c>
      <c r="E34">
        <v>5.73</v>
      </c>
      <c r="F34">
        <v>12.37</v>
      </c>
      <c r="G34">
        <v>6.92</v>
      </c>
      <c r="H34">
        <v>6.75</v>
      </c>
      <c r="I34">
        <v>5.69</v>
      </c>
      <c r="J34">
        <v>39.200000000000003</v>
      </c>
      <c r="K34">
        <v>15.68</v>
      </c>
      <c r="M34">
        <v>26.95</v>
      </c>
      <c r="N34">
        <v>26.6</v>
      </c>
      <c r="O34">
        <v>7.12</v>
      </c>
      <c r="Q34">
        <v>1208.9000000000001</v>
      </c>
      <c r="R34" s="68">
        <f t="shared" si="0"/>
        <v>1.3991898148148149E-2</v>
      </c>
      <c r="S34">
        <v>591.74</v>
      </c>
      <c r="T34" s="68">
        <f t="shared" si="1"/>
        <v>6.848842592592593E-3</v>
      </c>
      <c r="V34">
        <v>25.36</v>
      </c>
      <c r="W34">
        <v>22.18</v>
      </c>
      <c r="X34">
        <v>30.12</v>
      </c>
      <c r="Y34">
        <v>23.47</v>
      </c>
      <c r="Z34">
        <v>13.74</v>
      </c>
      <c r="AA34">
        <v>31.3</v>
      </c>
      <c r="AB34">
        <v>43.64</v>
      </c>
      <c r="AC34">
        <v>9.92</v>
      </c>
      <c r="AD34">
        <v>13.13</v>
      </c>
      <c r="AE34">
        <v>34.08</v>
      </c>
      <c r="AF34">
        <v>44.46</v>
      </c>
      <c r="AG34">
        <v>29.92</v>
      </c>
      <c r="AH34">
        <v>24.54</v>
      </c>
      <c r="AI34">
        <v>31.87</v>
      </c>
      <c r="AK34">
        <v>11.08</v>
      </c>
      <c r="AL34">
        <v>21.98</v>
      </c>
      <c r="AM34">
        <v>24.49</v>
      </c>
      <c r="AN34">
        <v>26.66</v>
      </c>
      <c r="AO34">
        <v>19.149999999999999</v>
      </c>
      <c r="AP34">
        <v>17.46</v>
      </c>
      <c r="AQ34">
        <v>21.43</v>
      </c>
      <c r="AR34">
        <v>16.28</v>
      </c>
      <c r="AS34">
        <v>12</v>
      </c>
      <c r="AT34">
        <v>28.82</v>
      </c>
      <c r="AU34">
        <v>22.8</v>
      </c>
      <c r="AV34">
        <v>22.4</v>
      </c>
      <c r="AW34">
        <v>13.12</v>
      </c>
      <c r="AX34">
        <v>16.649999999999999</v>
      </c>
      <c r="AZ34">
        <v>7.71</v>
      </c>
      <c r="BA34">
        <v>8.16</v>
      </c>
      <c r="BB34">
        <v>18.510000000000002</v>
      </c>
      <c r="BC34">
        <v>16.420000000000002</v>
      </c>
      <c r="BD34">
        <v>3.18</v>
      </c>
      <c r="BF34">
        <f t="shared" si="2"/>
        <v>2659.7008407407407</v>
      </c>
      <c r="BG34" s="68">
        <f t="shared" si="3"/>
        <v>3.0783574545610426E-2</v>
      </c>
    </row>
    <row r="35" spans="1:59" x14ac:dyDescent="0.2">
      <c r="A35" s="19">
        <v>34</v>
      </c>
      <c r="B35" s="25">
        <v>129</v>
      </c>
      <c r="C35" s="14">
        <v>0.47</v>
      </c>
      <c r="D35" s="18">
        <v>0.09</v>
      </c>
      <c r="E35">
        <v>14.47</v>
      </c>
      <c r="F35">
        <v>3.15</v>
      </c>
      <c r="G35">
        <v>5.08</v>
      </c>
      <c r="H35">
        <v>5.63</v>
      </c>
      <c r="I35">
        <v>3.29</v>
      </c>
      <c r="J35">
        <v>6.3</v>
      </c>
      <c r="K35">
        <v>4.9400000000000004</v>
      </c>
      <c r="M35">
        <v>19.32</v>
      </c>
      <c r="N35">
        <v>2.96</v>
      </c>
      <c r="Q35">
        <v>608.77</v>
      </c>
      <c r="R35" s="68">
        <f t="shared" si="0"/>
        <v>7.0459490740740743E-3</v>
      </c>
      <c r="S35">
        <v>696.87</v>
      </c>
      <c r="T35" s="68">
        <f t="shared" si="1"/>
        <v>8.0656249999999999E-3</v>
      </c>
      <c r="V35">
        <v>25.27</v>
      </c>
      <c r="W35">
        <v>37.79</v>
      </c>
      <c r="X35">
        <v>30.45</v>
      </c>
      <c r="Y35">
        <v>85.67</v>
      </c>
      <c r="Z35">
        <v>20.7</v>
      </c>
      <c r="AA35">
        <v>19.91</v>
      </c>
      <c r="AB35">
        <v>49.82</v>
      </c>
      <c r="AC35">
        <v>18.32</v>
      </c>
      <c r="AD35">
        <v>30.98</v>
      </c>
      <c r="AE35">
        <v>34.950000000000003</v>
      </c>
      <c r="AF35">
        <v>27.58</v>
      </c>
      <c r="AG35">
        <v>38.270000000000003</v>
      </c>
      <c r="AH35">
        <v>32.49</v>
      </c>
      <c r="AI35">
        <v>29.84</v>
      </c>
      <c r="AK35">
        <v>27.84</v>
      </c>
      <c r="AL35">
        <v>22.48</v>
      </c>
      <c r="AM35">
        <v>20.99</v>
      </c>
      <c r="AN35">
        <v>38.99</v>
      </c>
      <c r="AO35">
        <v>18.37</v>
      </c>
      <c r="AP35">
        <v>10.52</v>
      </c>
      <c r="AQ35">
        <v>16.45</v>
      </c>
      <c r="AR35">
        <v>3.85</v>
      </c>
      <c r="AS35">
        <v>16.87</v>
      </c>
      <c r="AT35">
        <v>16.71</v>
      </c>
      <c r="AU35">
        <v>27.99</v>
      </c>
      <c r="AV35">
        <v>27.96</v>
      </c>
      <c r="AW35">
        <v>14.2</v>
      </c>
      <c r="AX35">
        <v>13.8</v>
      </c>
      <c r="AZ35">
        <v>19.36</v>
      </c>
      <c r="BA35">
        <v>27.72</v>
      </c>
      <c r="BB35">
        <v>25.65</v>
      </c>
      <c r="BC35">
        <v>36.08</v>
      </c>
      <c r="BD35">
        <v>2.66</v>
      </c>
      <c r="BF35">
        <f t="shared" si="2"/>
        <v>2241.3251115740736</v>
      </c>
      <c r="BG35" s="68">
        <f t="shared" si="3"/>
        <v>2.5941262865440667E-2</v>
      </c>
    </row>
    <row r="36" spans="1:59" x14ac:dyDescent="0.2">
      <c r="A36" s="19">
        <v>35</v>
      </c>
      <c r="B36" s="25">
        <v>130</v>
      </c>
      <c r="C36" s="13">
        <v>0.47</v>
      </c>
      <c r="D36" s="17">
        <v>0.72</v>
      </c>
      <c r="E36">
        <v>15.93</v>
      </c>
      <c r="F36">
        <v>4.05</v>
      </c>
      <c r="G36">
        <v>6.2</v>
      </c>
      <c r="H36">
        <v>14.05</v>
      </c>
      <c r="I36">
        <v>14.2</v>
      </c>
      <c r="M36">
        <v>45.25</v>
      </c>
      <c r="N36">
        <v>7.31</v>
      </c>
      <c r="Q36">
        <v>967.01</v>
      </c>
      <c r="R36" s="68">
        <f t="shared" si="0"/>
        <v>1.119224537037037E-2</v>
      </c>
      <c r="S36">
        <v>524.04</v>
      </c>
      <c r="T36" s="68">
        <f t="shared" si="1"/>
        <v>6.0652777777777771E-3</v>
      </c>
      <c r="V36">
        <v>29.8</v>
      </c>
      <c r="W36">
        <v>39.19</v>
      </c>
      <c r="X36">
        <v>46.32</v>
      </c>
      <c r="Y36">
        <v>57.07</v>
      </c>
      <c r="Z36">
        <v>37.58</v>
      </c>
      <c r="AA36">
        <v>25.28</v>
      </c>
      <c r="AB36">
        <v>66.680000000000007</v>
      </c>
      <c r="AC36">
        <v>13.14</v>
      </c>
      <c r="AD36">
        <v>35.99</v>
      </c>
      <c r="AE36">
        <v>25.46</v>
      </c>
      <c r="AF36">
        <v>33.94</v>
      </c>
      <c r="AG36">
        <v>36.21</v>
      </c>
      <c r="AH36">
        <v>19.8</v>
      </c>
      <c r="AI36">
        <v>28.7</v>
      </c>
      <c r="AK36">
        <v>9.81</v>
      </c>
      <c r="AL36">
        <v>20.329999999999998</v>
      </c>
      <c r="AM36">
        <v>21.08</v>
      </c>
      <c r="AN36">
        <v>44.06</v>
      </c>
      <c r="AO36">
        <v>17.87</v>
      </c>
      <c r="AP36">
        <v>10.6</v>
      </c>
      <c r="AQ36">
        <v>20.49</v>
      </c>
      <c r="AR36">
        <v>7.14</v>
      </c>
      <c r="AS36">
        <v>20.27</v>
      </c>
      <c r="AT36">
        <v>30.75</v>
      </c>
      <c r="AU36">
        <v>22.44</v>
      </c>
      <c r="AV36">
        <v>24.93</v>
      </c>
      <c r="AW36">
        <v>20</v>
      </c>
      <c r="AX36">
        <v>22.32</v>
      </c>
      <c r="AZ36">
        <v>60.85</v>
      </c>
      <c r="BA36">
        <v>8.36</v>
      </c>
      <c r="BB36">
        <v>19.899999999999999</v>
      </c>
      <c r="BC36">
        <v>176.08</v>
      </c>
      <c r="BD36">
        <v>2.64</v>
      </c>
      <c r="BF36">
        <f t="shared" si="2"/>
        <v>2653.1372575231471</v>
      </c>
      <c r="BG36" s="68">
        <f t="shared" si="3"/>
        <v>3.0707607147258648E-2</v>
      </c>
    </row>
    <row r="37" spans="1:59" x14ac:dyDescent="0.2">
      <c r="A37" s="19">
        <v>36</v>
      </c>
      <c r="B37" s="25">
        <v>131</v>
      </c>
      <c r="C37" s="13">
        <v>0</v>
      </c>
      <c r="D37" s="18">
        <v>0</v>
      </c>
      <c r="E37">
        <v>7.4</v>
      </c>
      <c r="F37">
        <v>5.13</v>
      </c>
      <c r="G37">
        <v>16.63</v>
      </c>
      <c r="H37">
        <v>17.350000000000001</v>
      </c>
      <c r="I37">
        <v>7.64</v>
      </c>
      <c r="L37">
        <v>9.7899999999999991</v>
      </c>
      <c r="M37">
        <v>73.05</v>
      </c>
      <c r="N37">
        <v>7.72</v>
      </c>
      <c r="Q37">
        <v>708.3</v>
      </c>
      <c r="R37" s="68">
        <f t="shared" si="0"/>
        <v>8.1979166666666659E-3</v>
      </c>
      <c r="S37">
        <v>797.8</v>
      </c>
      <c r="T37" s="68">
        <f t="shared" si="1"/>
        <v>9.2337962962962955E-3</v>
      </c>
      <c r="V37">
        <v>157.81</v>
      </c>
      <c r="W37">
        <v>31.15</v>
      </c>
      <c r="X37">
        <v>33.43</v>
      </c>
      <c r="Y37">
        <v>53.92</v>
      </c>
      <c r="Z37">
        <v>54.73</v>
      </c>
      <c r="AA37">
        <v>47.97</v>
      </c>
      <c r="AB37">
        <v>80.260000000000005</v>
      </c>
      <c r="AC37">
        <v>37.36</v>
      </c>
      <c r="AD37">
        <v>49.85</v>
      </c>
      <c r="AE37">
        <v>64.89</v>
      </c>
      <c r="AF37">
        <v>116.26</v>
      </c>
      <c r="AG37">
        <v>68.77</v>
      </c>
      <c r="AH37">
        <v>29.03</v>
      </c>
      <c r="AI37">
        <v>65.650000000000006</v>
      </c>
      <c r="AK37">
        <v>9.81</v>
      </c>
      <c r="AL37">
        <v>54.23</v>
      </c>
      <c r="AM37">
        <v>36.200000000000003</v>
      </c>
      <c r="AN37">
        <v>110.13</v>
      </c>
      <c r="AO37">
        <v>40.74</v>
      </c>
      <c r="AP37">
        <v>23.68</v>
      </c>
      <c r="AQ37">
        <v>56.74</v>
      </c>
      <c r="AR37">
        <v>6.63</v>
      </c>
      <c r="AS37">
        <v>35.020000000000003</v>
      </c>
      <c r="AT37">
        <v>51.72</v>
      </c>
      <c r="AU37">
        <v>49.99</v>
      </c>
      <c r="AV37">
        <v>38.97</v>
      </c>
      <c r="AW37">
        <v>34.75</v>
      </c>
      <c r="AX37">
        <v>52.01</v>
      </c>
      <c r="AZ37">
        <v>57.3</v>
      </c>
      <c r="BA37">
        <v>37.89</v>
      </c>
      <c r="BB37">
        <v>20.38</v>
      </c>
      <c r="BC37">
        <v>74.040000000000006</v>
      </c>
      <c r="BD37">
        <v>176.85</v>
      </c>
      <c r="BF37">
        <f t="shared" si="2"/>
        <v>3508.9874317129625</v>
      </c>
      <c r="BG37" s="68">
        <f t="shared" si="3"/>
        <v>4.0613280459640771E-2</v>
      </c>
    </row>
    <row r="38" spans="1:59" x14ac:dyDescent="0.2">
      <c r="A38" s="19">
        <v>37</v>
      </c>
      <c r="B38" s="25">
        <v>133</v>
      </c>
      <c r="C38" s="14">
        <v>1</v>
      </c>
      <c r="D38" s="17">
        <v>0.72</v>
      </c>
      <c r="E38">
        <v>7.07</v>
      </c>
      <c r="F38">
        <v>8.3800000000000008</v>
      </c>
      <c r="G38">
        <v>8.69</v>
      </c>
      <c r="H38">
        <v>11.82</v>
      </c>
      <c r="I38">
        <v>12.47</v>
      </c>
      <c r="L38">
        <v>6.53</v>
      </c>
      <c r="M38">
        <v>63.8</v>
      </c>
      <c r="N38">
        <v>7.13</v>
      </c>
      <c r="O38">
        <v>4.2</v>
      </c>
      <c r="Q38">
        <v>591.82000000000005</v>
      </c>
      <c r="R38" s="68">
        <f t="shared" si="0"/>
        <v>6.8497685185185189E-3</v>
      </c>
      <c r="S38">
        <v>676.38</v>
      </c>
      <c r="T38" s="68">
        <f t="shared" si="1"/>
        <v>7.8284722222222228E-3</v>
      </c>
      <c r="V38">
        <v>43.79</v>
      </c>
      <c r="W38">
        <v>93.24</v>
      </c>
      <c r="X38">
        <v>26.89</v>
      </c>
      <c r="Y38">
        <v>42.56</v>
      </c>
      <c r="Z38">
        <v>32.67</v>
      </c>
      <c r="AA38">
        <v>30.34</v>
      </c>
      <c r="AB38">
        <v>97.11</v>
      </c>
      <c r="AC38">
        <v>14.75</v>
      </c>
      <c r="AD38">
        <v>22.83</v>
      </c>
      <c r="AE38">
        <v>35.89</v>
      </c>
      <c r="AF38">
        <v>90.04</v>
      </c>
      <c r="AG38">
        <v>36.19</v>
      </c>
      <c r="AH38">
        <v>21.88</v>
      </c>
      <c r="AI38">
        <v>43.77</v>
      </c>
      <c r="AK38">
        <v>5.86</v>
      </c>
      <c r="AL38">
        <v>30.16</v>
      </c>
      <c r="AM38">
        <v>27.26</v>
      </c>
      <c r="AN38">
        <v>89.48</v>
      </c>
      <c r="AO38">
        <v>30.54</v>
      </c>
      <c r="AP38">
        <v>20.100000000000001</v>
      </c>
      <c r="AQ38">
        <v>31.02</v>
      </c>
      <c r="AR38">
        <v>6.66</v>
      </c>
      <c r="AS38">
        <v>25.93</v>
      </c>
      <c r="AT38">
        <v>25.79</v>
      </c>
      <c r="AU38">
        <v>46.96</v>
      </c>
      <c r="AV38">
        <v>30.8</v>
      </c>
      <c r="AW38">
        <v>15.69</v>
      </c>
      <c r="AX38">
        <v>17.600000000000001</v>
      </c>
      <c r="AZ38">
        <v>91.07</v>
      </c>
      <c r="BA38">
        <v>55.53</v>
      </c>
      <c r="BB38">
        <v>123.89</v>
      </c>
      <c r="BC38">
        <v>45.5</v>
      </c>
      <c r="BD38">
        <v>72.47</v>
      </c>
      <c r="BF38">
        <f t="shared" si="2"/>
        <v>2822.5646782407407</v>
      </c>
      <c r="BG38" s="68">
        <f t="shared" si="3"/>
        <v>3.2668572664823391E-2</v>
      </c>
    </row>
    <row r="39" spans="1:59" x14ac:dyDescent="0.2">
      <c r="A39" s="19">
        <v>38</v>
      </c>
      <c r="B39" s="25">
        <v>134</v>
      </c>
      <c r="C39" s="14">
        <v>1</v>
      </c>
      <c r="D39" s="17">
        <v>0.72</v>
      </c>
      <c r="E39">
        <v>10.77</v>
      </c>
      <c r="F39">
        <v>3.95</v>
      </c>
      <c r="G39">
        <v>8.9700000000000006</v>
      </c>
      <c r="H39">
        <v>6.9</v>
      </c>
      <c r="I39">
        <v>12.61</v>
      </c>
      <c r="L39">
        <v>25.72</v>
      </c>
      <c r="M39">
        <v>40.520000000000003</v>
      </c>
      <c r="N39">
        <v>9.9600000000000009</v>
      </c>
      <c r="O39">
        <v>9.91</v>
      </c>
      <c r="Q39">
        <v>1365.69</v>
      </c>
      <c r="R39" s="68">
        <f t="shared" si="0"/>
        <v>1.5806597222222222E-2</v>
      </c>
      <c r="S39">
        <v>770.23</v>
      </c>
      <c r="T39" s="68">
        <f t="shared" si="1"/>
        <v>8.9146990740740749E-3</v>
      </c>
      <c r="V39">
        <v>6.08</v>
      </c>
      <c r="W39">
        <v>32.880000000000003</v>
      </c>
      <c r="X39">
        <v>20.85</v>
      </c>
      <c r="Y39">
        <v>36.1</v>
      </c>
      <c r="Z39">
        <v>20.9</v>
      </c>
      <c r="AA39">
        <v>13.98</v>
      </c>
      <c r="AB39">
        <v>27.61</v>
      </c>
      <c r="AC39">
        <v>6.23</v>
      </c>
      <c r="AD39">
        <v>20.58</v>
      </c>
      <c r="AE39">
        <v>36.26</v>
      </c>
      <c r="AF39">
        <v>33.11</v>
      </c>
      <c r="AG39">
        <v>18.82</v>
      </c>
      <c r="AH39">
        <v>18.170000000000002</v>
      </c>
      <c r="AI39">
        <v>22.28</v>
      </c>
      <c r="AK39">
        <v>33.450000000000003</v>
      </c>
      <c r="AL39">
        <v>28.17</v>
      </c>
      <c r="AM39">
        <v>25.56</v>
      </c>
      <c r="AN39">
        <v>46.54</v>
      </c>
      <c r="AO39">
        <v>16.8</v>
      </c>
      <c r="AP39">
        <v>16.93</v>
      </c>
      <c r="AQ39">
        <v>76.78</v>
      </c>
      <c r="AR39">
        <v>39.08</v>
      </c>
      <c r="AS39">
        <v>18.600000000000001</v>
      </c>
      <c r="AT39">
        <v>27.26</v>
      </c>
      <c r="AU39">
        <v>21.5</v>
      </c>
      <c r="AV39">
        <v>19.8</v>
      </c>
      <c r="AW39">
        <v>22.24</v>
      </c>
      <c r="AX39">
        <v>100.61</v>
      </c>
      <c r="AZ39">
        <v>11.39</v>
      </c>
      <c r="BA39">
        <v>4.8600000000000003</v>
      </c>
      <c r="BB39">
        <v>72.040000000000006</v>
      </c>
      <c r="BC39">
        <v>32.1</v>
      </c>
      <c r="BD39">
        <v>2.61</v>
      </c>
      <c r="BF39">
        <f t="shared" si="2"/>
        <v>3195.4247212962973</v>
      </c>
      <c r="BG39" s="68">
        <f t="shared" si="3"/>
        <v>3.6984082422410851E-2</v>
      </c>
    </row>
    <row r="40" spans="1:59" x14ac:dyDescent="0.2">
      <c r="A40" s="19">
        <v>39</v>
      </c>
      <c r="B40" s="25">
        <v>135</v>
      </c>
      <c r="C40" s="14">
        <v>1</v>
      </c>
      <c r="D40" s="17">
        <v>1</v>
      </c>
      <c r="E40">
        <v>4.57</v>
      </c>
      <c r="F40">
        <v>4.05</v>
      </c>
      <c r="G40">
        <v>4.46</v>
      </c>
      <c r="H40">
        <v>4.49</v>
      </c>
      <c r="I40">
        <v>4.37</v>
      </c>
      <c r="J40">
        <v>13.99</v>
      </c>
      <c r="K40">
        <v>10.18</v>
      </c>
      <c r="M40">
        <v>18.87</v>
      </c>
      <c r="N40">
        <v>4.5199999999999996</v>
      </c>
      <c r="Q40">
        <v>782.08</v>
      </c>
      <c r="R40" s="68">
        <f t="shared" si="0"/>
        <v>9.0518518518518526E-3</v>
      </c>
      <c r="S40">
        <v>419.88</v>
      </c>
      <c r="T40" s="68">
        <f t="shared" si="1"/>
        <v>4.8597222222222219E-3</v>
      </c>
      <c r="V40">
        <v>12.07</v>
      </c>
      <c r="W40">
        <v>35.07</v>
      </c>
      <c r="X40">
        <v>39.97</v>
      </c>
      <c r="Y40">
        <v>42.28</v>
      </c>
      <c r="Z40">
        <v>22.73</v>
      </c>
      <c r="AA40">
        <v>22.87</v>
      </c>
      <c r="AB40">
        <v>32.04</v>
      </c>
      <c r="AC40">
        <v>16.27</v>
      </c>
      <c r="AD40">
        <v>23.99</v>
      </c>
      <c r="AE40">
        <v>67.44</v>
      </c>
      <c r="AF40">
        <v>87.56</v>
      </c>
      <c r="AG40">
        <v>19.079999999999998</v>
      </c>
      <c r="AH40">
        <v>26.79</v>
      </c>
      <c r="AI40">
        <v>18.45</v>
      </c>
      <c r="AK40">
        <v>2.72</v>
      </c>
      <c r="AL40">
        <v>42.75</v>
      </c>
      <c r="AM40">
        <v>16.61</v>
      </c>
      <c r="AN40">
        <v>55.21</v>
      </c>
      <c r="AO40">
        <v>25.6</v>
      </c>
      <c r="AP40">
        <v>12.22</v>
      </c>
      <c r="AQ40">
        <v>14.66</v>
      </c>
      <c r="AR40">
        <v>4.87</v>
      </c>
      <c r="AS40">
        <v>16.71</v>
      </c>
      <c r="AT40">
        <v>22.25</v>
      </c>
      <c r="AU40">
        <v>19.14</v>
      </c>
      <c r="AV40">
        <v>43.42</v>
      </c>
      <c r="AW40">
        <v>16.760000000000002</v>
      </c>
      <c r="AX40">
        <v>13.53</v>
      </c>
      <c r="AZ40">
        <v>5.3</v>
      </c>
      <c r="BA40">
        <v>4.8</v>
      </c>
      <c r="BB40">
        <v>29.51</v>
      </c>
      <c r="BC40">
        <v>26.56</v>
      </c>
      <c r="BD40">
        <v>2.96</v>
      </c>
      <c r="BF40">
        <f t="shared" si="2"/>
        <v>2113.6639115740741</v>
      </c>
      <c r="BG40" s="68">
        <f t="shared" si="3"/>
        <v>2.4463702680255488E-2</v>
      </c>
    </row>
    <row r="41" spans="1:59" x14ac:dyDescent="0.2">
      <c r="A41" s="19">
        <v>40</v>
      </c>
      <c r="B41" s="25">
        <v>136</v>
      </c>
      <c r="C41" s="13">
        <v>0</v>
      </c>
      <c r="D41" s="18">
        <v>0</v>
      </c>
      <c r="E41">
        <v>4.71</v>
      </c>
      <c r="F41">
        <v>7.11</v>
      </c>
      <c r="G41">
        <v>6.71</v>
      </c>
      <c r="H41">
        <v>7.14</v>
      </c>
      <c r="I41">
        <v>3.82</v>
      </c>
      <c r="J41">
        <v>17.87</v>
      </c>
      <c r="K41">
        <v>20.21</v>
      </c>
      <c r="M41">
        <v>21.3</v>
      </c>
      <c r="N41">
        <v>7.09</v>
      </c>
      <c r="O41">
        <v>7.02</v>
      </c>
      <c r="Q41">
        <v>775.66</v>
      </c>
      <c r="R41" s="68">
        <f t="shared" si="0"/>
        <v>8.977546296296296E-3</v>
      </c>
      <c r="S41">
        <v>375.62</v>
      </c>
      <c r="T41" s="68">
        <f t="shared" si="1"/>
        <v>4.3474537037037041E-3</v>
      </c>
      <c r="V41">
        <v>14.42</v>
      </c>
      <c r="W41">
        <v>23.5</v>
      </c>
      <c r="X41">
        <v>33.5</v>
      </c>
      <c r="Y41">
        <v>49.18</v>
      </c>
      <c r="Z41">
        <v>46.42</v>
      </c>
      <c r="AA41">
        <v>34.81</v>
      </c>
      <c r="AB41">
        <v>43.94</v>
      </c>
      <c r="AC41">
        <v>4.6900000000000004</v>
      </c>
      <c r="AD41">
        <v>167.75</v>
      </c>
      <c r="AE41">
        <v>138.16999999999999</v>
      </c>
      <c r="AF41">
        <v>30.61</v>
      </c>
      <c r="AG41">
        <v>23.66</v>
      </c>
      <c r="AH41">
        <v>40.86</v>
      </c>
      <c r="AI41">
        <v>23.06</v>
      </c>
      <c r="AK41">
        <v>5.99</v>
      </c>
      <c r="AL41">
        <v>16.2</v>
      </c>
      <c r="AM41">
        <v>37.83</v>
      </c>
      <c r="AN41">
        <v>19.75</v>
      </c>
      <c r="AO41">
        <v>41.59</v>
      </c>
      <c r="AP41">
        <v>16.420000000000002</v>
      </c>
      <c r="AQ41">
        <v>21.9</v>
      </c>
      <c r="AR41">
        <v>5.74</v>
      </c>
      <c r="AS41">
        <v>14.67</v>
      </c>
      <c r="AT41">
        <v>27.01</v>
      </c>
      <c r="AU41">
        <v>40.770000000000003</v>
      </c>
      <c r="AV41">
        <v>38.869999999999997</v>
      </c>
      <c r="AW41">
        <v>18.13</v>
      </c>
      <c r="AX41">
        <v>16.97</v>
      </c>
      <c r="AZ41">
        <v>13.67</v>
      </c>
      <c r="BA41">
        <v>9.92</v>
      </c>
      <c r="BB41">
        <v>19.14</v>
      </c>
      <c r="BC41">
        <v>17.690000000000001</v>
      </c>
      <c r="BD41">
        <v>6</v>
      </c>
      <c r="BF41">
        <f t="shared" si="2"/>
        <v>2317.1033250000005</v>
      </c>
      <c r="BG41" s="68">
        <f t="shared" si="3"/>
        <v>2.6818325520833339E-2</v>
      </c>
    </row>
    <row r="42" spans="1:59" x14ac:dyDescent="0.2">
      <c r="A42" s="19">
        <v>41</v>
      </c>
      <c r="B42" s="25">
        <v>137</v>
      </c>
      <c r="C42" s="14">
        <v>1</v>
      </c>
      <c r="D42" s="17">
        <v>0.72</v>
      </c>
      <c r="E42">
        <v>4.59</v>
      </c>
      <c r="F42">
        <v>4.82</v>
      </c>
      <c r="G42">
        <v>5</v>
      </c>
      <c r="H42">
        <v>4.82</v>
      </c>
      <c r="I42">
        <v>11.11</v>
      </c>
      <c r="L42">
        <v>4.83</v>
      </c>
      <c r="M42">
        <v>22.59</v>
      </c>
      <c r="N42">
        <v>3.88</v>
      </c>
      <c r="Q42">
        <v>707.92</v>
      </c>
      <c r="R42" s="68">
        <f t="shared" si="0"/>
        <v>8.1935185185185184E-3</v>
      </c>
      <c r="S42">
        <v>402.98</v>
      </c>
      <c r="T42" s="68">
        <f t="shared" si="1"/>
        <v>4.6641203703703706E-3</v>
      </c>
      <c r="V42">
        <v>4.5199999999999996</v>
      </c>
      <c r="W42">
        <v>36.700000000000003</v>
      </c>
      <c r="X42">
        <v>17.78</v>
      </c>
      <c r="Y42">
        <v>33.880000000000003</v>
      </c>
      <c r="Z42">
        <v>12.13</v>
      </c>
      <c r="AA42">
        <v>14.98</v>
      </c>
      <c r="AB42">
        <v>15.32</v>
      </c>
      <c r="AC42">
        <v>3.04</v>
      </c>
      <c r="AD42">
        <v>20</v>
      </c>
      <c r="AE42">
        <v>30.18</v>
      </c>
      <c r="AF42">
        <v>39.979999999999997</v>
      </c>
      <c r="AG42">
        <v>15.06</v>
      </c>
      <c r="AH42">
        <v>11.89</v>
      </c>
      <c r="AI42">
        <v>15.57</v>
      </c>
      <c r="AK42">
        <v>8.8699999999999992</v>
      </c>
      <c r="AL42">
        <v>41.78</v>
      </c>
      <c r="AM42">
        <v>33.729999999999997</v>
      </c>
      <c r="AN42">
        <v>38.479999999999997</v>
      </c>
      <c r="AO42">
        <v>26.14</v>
      </c>
      <c r="AP42">
        <v>14.06</v>
      </c>
      <c r="AQ42">
        <v>25.61</v>
      </c>
      <c r="AR42">
        <v>9.08</v>
      </c>
      <c r="AS42">
        <v>11.8</v>
      </c>
      <c r="AT42">
        <v>15.17</v>
      </c>
      <c r="AU42">
        <v>37.729999999999997</v>
      </c>
      <c r="AV42">
        <v>34.299999999999997</v>
      </c>
      <c r="AW42">
        <v>14.49</v>
      </c>
      <c r="AX42">
        <v>15.56</v>
      </c>
      <c r="AZ42">
        <v>10.98</v>
      </c>
      <c r="BA42">
        <v>10.23</v>
      </c>
      <c r="BB42">
        <v>16.600000000000001</v>
      </c>
      <c r="BC42">
        <v>12.4</v>
      </c>
      <c r="BD42">
        <v>3.41</v>
      </c>
      <c r="BF42">
        <f t="shared" si="2"/>
        <v>1824.0028576388888</v>
      </c>
      <c r="BG42" s="68">
        <f t="shared" si="3"/>
        <v>2.1111144185635287E-2</v>
      </c>
    </row>
    <row r="43" spans="1:59" x14ac:dyDescent="0.2">
      <c r="A43" s="19">
        <v>42</v>
      </c>
      <c r="B43" s="25">
        <v>140</v>
      </c>
      <c r="C43" s="14">
        <v>0.49</v>
      </c>
      <c r="D43" s="18">
        <v>-1.72</v>
      </c>
      <c r="E43">
        <v>36.81</v>
      </c>
      <c r="F43">
        <v>43.74</v>
      </c>
      <c r="G43">
        <v>25.6</v>
      </c>
      <c r="H43">
        <v>19.29</v>
      </c>
      <c r="I43">
        <v>22.5</v>
      </c>
      <c r="L43">
        <v>37.32</v>
      </c>
      <c r="M43">
        <v>58.19</v>
      </c>
      <c r="N43">
        <v>20.63</v>
      </c>
      <c r="O43">
        <v>29.91</v>
      </c>
      <c r="Q43">
        <v>744.37</v>
      </c>
      <c r="R43" s="68">
        <f t="shared" si="0"/>
        <v>8.6153935185185188E-3</v>
      </c>
      <c r="S43">
        <v>267.27</v>
      </c>
      <c r="T43" s="68">
        <f t="shared" si="1"/>
        <v>3.0934027777777774E-3</v>
      </c>
      <c r="V43">
        <v>12.27</v>
      </c>
      <c r="W43">
        <v>38.590000000000003</v>
      </c>
      <c r="X43">
        <v>31.33</v>
      </c>
      <c r="Y43">
        <v>65.27</v>
      </c>
      <c r="Z43">
        <v>49.31</v>
      </c>
      <c r="AA43">
        <v>49.39</v>
      </c>
      <c r="AB43">
        <v>59.96</v>
      </c>
      <c r="AC43">
        <v>17.829999999999998</v>
      </c>
      <c r="AD43">
        <v>73.14</v>
      </c>
      <c r="AE43">
        <v>88.67</v>
      </c>
      <c r="AF43">
        <v>77.05</v>
      </c>
      <c r="AG43">
        <v>61.67</v>
      </c>
      <c r="AH43">
        <v>78.36</v>
      </c>
      <c r="AI43">
        <v>40.5</v>
      </c>
      <c r="AK43">
        <v>12.27</v>
      </c>
      <c r="AL43">
        <v>91.06</v>
      </c>
      <c r="AM43">
        <v>78.489999999999995</v>
      </c>
      <c r="AN43">
        <v>96.09</v>
      </c>
      <c r="AO43">
        <v>52.34</v>
      </c>
      <c r="AP43">
        <v>61.01</v>
      </c>
      <c r="AQ43">
        <v>48.07</v>
      </c>
      <c r="AR43">
        <v>14.89</v>
      </c>
      <c r="AS43">
        <v>41.24</v>
      </c>
      <c r="AT43">
        <v>76.84</v>
      </c>
      <c r="AU43">
        <v>78.62</v>
      </c>
      <c r="AV43">
        <v>57.14</v>
      </c>
      <c r="AW43">
        <v>46.56</v>
      </c>
      <c r="AX43">
        <v>393.43</v>
      </c>
      <c r="AZ43">
        <v>27.93</v>
      </c>
      <c r="BA43">
        <v>43.93</v>
      </c>
      <c r="BB43">
        <v>26.54</v>
      </c>
      <c r="BC43">
        <v>34.57</v>
      </c>
      <c r="BD43">
        <v>18.850000000000001</v>
      </c>
      <c r="BF43">
        <f t="shared" si="2"/>
        <v>3348.851708796296</v>
      </c>
      <c r="BG43" s="68">
        <f t="shared" si="3"/>
        <v>3.8759857740697873E-2</v>
      </c>
    </row>
    <row r="44" spans="1:59" x14ac:dyDescent="0.2">
      <c r="A44" s="19">
        <v>43</v>
      </c>
      <c r="B44" s="25">
        <v>142</v>
      </c>
      <c r="C44" s="14">
        <v>1</v>
      </c>
      <c r="D44" s="17">
        <v>0.72</v>
      </c>
      <c r="E44" s="21">
        <v>4.66</v>
      </c>
      <c r="F44" s="21">
        <v>4.4400000000000004</v>
      </c>
      <c r="G44" s="21">
        <v>7.29</v>
      </c>
      <c r="H44" s="21">
        <v>12.14</v>
      </c>
      <c r="I44" s="21">
        <v>3.97</v>
      </c>
      <c r="J44" s="21">
        <v>9.26</v>
      </c>
      <c r="K44" s="21">
        <v>5.41</v>
      </c>
      <c r="L44" s="21"/>
      <c r="M44" s="21">
        <v>35.54</v>
      </c>
      <c r="N44" s="21">
        <v>3.66</v>
      </c>
      <c r="O44" s="21"/>
      <c r="P44" s="21"/>
      <c r="Q44" s="21">
        <v>557.12</v>
      </c>
      <c r="R44" s="68">
        <f t="shared" si="0"/>
        <v>6.4481481481481482E-3</v>
      </c>
      <c r="S44" s="21">
        <v>700.09</v>
      </c>
      <c r="T44" s="68">
        <f t="shared" si="1"/>
        <v>8.1028935185185197E-3</v>
      </c>
      <c r="U44" s="21"/>
      <c r="V44" s="21">
        <v>7.35</v>
      </c>
      <c r="W44" s="21">
        <v>49.57</v>
      </c>
      <c r="X44" s="21">
        <v>35.520000000000003</v>
      </c>
      <c r="Y44" s="21">
        <v>49.97</v>
      </c>
      <c r="Z44" s="21">
        <v>38.08</v>
      </c>
      <c r="AA44" s="21">
        <v>26.34</v>
      </c>
      <c r="AB44" s="21">
        <v>20.47</v>
      </c>
      <c r="AC44" s="21">
        <v>425.78</v>
      </c>
      <c r="AD44" s="21">
        <v>19.809999999999999</v>
      </c>
      <c r="AE44" s="21">
        <v>34.549999999999997</v>
      </c>
      <c r="AF44" s="21">
        <v>39.08</v>
      </c>
      <c r="AG44" s="21">
        <v>23.62</v>
      </c>
      <c r="AH44" s="21">
        <v>35.19</v>
      </c>
      <c r="AI44" s="21">
        <v>18.98</v>
      </c>
      <c r="AJ44" s="21"/>
      <c r="AK44" s="21">
        <v>50.6</v>
      </c>
      <c r="AL44" s="21">
        <v>48.69</v>
      </c>
      <c r="AM44" s="21">
        <v>17.420000000000002</v>
      </c>
      <c r="AN44" s="21">
        <v>33.590000000000003</v>
      </c>
      <c r="AO44" s="21">
        <v>35.31</v>
      </c>
      <c r="AP44" s="21">
        <v>19.010000000000002</v>
      </c>
      <c r="AQ44" s="21">
        <v>49.22</v>
      </c>
      <c r="AR44" s="21">
        <v>9.1199999999999992</v>
      </c>
      <c r="AS44" s="21">
        <v>27.66</v>
      </c>
      <c r="AT44" s="21">
        <v>18.29</v>
      </c>
      <c r="AU44" s="21">
        <v>21.8</v>
      </c>
      <c r="AV44" s="21">
        <v>24.64</v>
      </c>
      <c r="AW44" s="21">
        <v>20.03</v>
      </c>
      <c r="AX44" s="21">
        <v>31.15</v>
      </c>
      <c r="AY44" s="21"/>
      <c r="AZ44" s="21">
        <v>33.68</v>
      </c>
      <c r="BA44" s="21">
        <v>9.77</v>
      </c>
      <c r="BB44" s="21">
        <v>19.010000000000002</v>
      </c>
      <c r="BC44" s="21">
        <v>31.87</v>
      </c>
      <c r="BD44" s="21">
        <v>15.82</v>
      </c>
      <c r="BF44">
        <f t="shared" si="2"/>
        <v>2684.5845510416666</v>
      </c>
      <c r="BG44" s="68">
        <f t="shared" si="3"/>
        <v>3.1071580451871143E-2</v>
      </c>
    </row>
    <row r="45" spans="1:59" ht="13.5" thickBot="1" x14ac:dyDescent="0.25"/>
    <row r="46" spans="1:59" x14ac:dyDescent="0.2">
      <c r="A46" s="132"/>
      <c r="B46" s="122"/>
      <c r="P46" s="140" t="s">
        <v>120</v>
      </c>
      <c r="Q46" s="141"/>
      <c r="R46" s="100">
        <f t="shared" ref="R46:T46" si="4">AVERAGE(R3:R44)</f>
        <v>8.6116705246913599E-3</v>
      </c>
      <c r="S46" s="72"/>
      <c r="T46" s="101">
        <f t="shared" si="4"/>
        <v>8.6647211199294503E-3</v>
      </c>
      <c r="BE46" s="140" t="s">
        <v>120</v>
      </c>
      <c r="BF46" s="141"/>
      <c r="BG46" s="101">
        <f>AVERAGE(BG3:BG44)</f>
        <v>3.5017811840952678E-2</v>
      </c>
    </row>
    <row r="47" spans="1:59" ht="13.5" thickBot="1" x14ac:dyDescent="0.25">
      <c r="A47" s="132"/>
      <c r="B47" s="122"/>
      <c r="P47" s="142" t="s">
        <v>121</v>
      </c>
      <c r="Q47" s="143"/>
      <c r="R47" s="102">
        <f t="shared" ref="R47:T47" si="5">_xlfn.STDEV.S(R3:R44)</f>
        <v>3.3262476547546672E-3</v>
      </c>
      <c r="S47" s="55"/>
      <c r="T47" s="103">
        <f t="shared" si="5"/>
        <v>4.2832132285891339E-3</v>
      </c>
      <c r="BE47" s="142" t="s">
        <v>121</v>
      </c>
      <c r="BF47" s="143"/>
      <c r="BG47" s="103">
        <f>_xlfn.STDEV.S(BG3:BG44)</f>
        <v>1.0386333400397556E-2</v>
      </c>
    </row>
    <row r="48" spans="1:59" x14ac:dyDescent="0.2">
      <c r="A48" s="132"/>
      <c r="B48" s="122"/>
    </row>
    <row r="49" spans="1:2" x14ac:dyDescent="0.2">
      <c r="A49" s="53"/>
      <c r="B49" s="54"/>
    </row>
  </sheetData>
  <mergeCells count="9">
    <mergeCell ref="A48:B48"/>
    <mergeCell ref="P46:Q46"/>
    <mergeCell ref="P47:Q47"/>
    <mergeCell ref="BE46:BF46"/>
    <mergeCell ref="BE47:BF47"/>
    <mergeCell ref="A1:B1"/>
    <mergeCell ref="C1:D1"/>
    <mergeCell ref="A46:B46"/>
    <mergeCell ref="A47:B4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Tasks Mapping</vt:lpstr>
      <vt:lpstr>Questionnare Mapping</vt:lpstr>
      <vt:lpstr>Demographics</vt:lpstr>
      <vt:lpstr>Answer Results</vt:lpstr>
      <vt:lpstr>Answer Checks</vt:lpstr>
      <vt:lpstr>Answer Times</vt:lpstr>
      <vt:lpstr>UX</vt:lpstr>
      <vt:lpstr>Questionnaire Times</vt:lpstr>
      <vt:lpstr>Total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Satkowski</dc:creator>
  <dc:description/>
  <cp:lastModifiedBy>Marc S</cp:lastModifiedBy>
  <cp:revision>0</cp:revision>
  <dcterms:created xsi:type="dcterms:W3CDTF">2020-05-20T12:20:13Z</dcterms:created>
  <dcterms:modified xsi:type="dcterms:W3CDTF">2021-12-02T11:27:40Z</dcterms:modified>
</cp:coreProperties>
</file>